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計算シート" sheetId="1" state="visible" r:id="rId1"/>
    <sheet xmlns:r="http://schemas.openxmlformats.org/officeDocument/2006/relationships" name="記入例（見本）" sheetId="2" state="visible" r:id="rId2"/>
    <sheet xmlns:r="http://schemas.openxmlformats.org/officeDocument/2006/relationships" name="償却率・注意" sheetId="3" state="visible" r:id="rId3"/>
  </sheets>
  <definedNames>
    <definedName name="_xlnm.Print_Area" localSheetId="0">'計算シート'!$A$1:$E$68</definedName>
    <definedName name="_xlnm.Print_Area" localSheetId="1">'記入例（見本）'!$A$1:$E$88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&quot;円&quot;"/>
    <numFmt numFmtId="165" formatCode="0.000"/>
    <numFmt numFmtId="166" formatCode="0&quot;年&quot;"/>
    <numFmt numFmtId="167" formatCode="+#,##0&quot;円&quot;;-#,##0&quot;円&quot;;0&quot;円&quot;"/>
    <numFmt numFmtId="168" formatCode="&quot;相 &quot;#,##0&quot;円&quot;"/>
  </numFmts>
  <fonts count="8">
    <font>
      <name val="Calibri"/>
      <family val="2"/>
      <color theme="1"/>
      <sz val="11"/>
      <scheme val="minor"/>
    </font>
    <font>
      <name val="メイリオ"/>
      <b val="1"/>
      <color rgb="001F3A5F"/>
      <sz val="14"/>
    </font>
    <font>
      <name val="メイリオ"/>
      <color rgb="00000000"/>
      <sz val="9"/>
    </font>
    <font>
      <name val="メイリオ"/>
      <b val="1"/>
      <color rgb="00FFFFFF"/>
      <sz val="11"/>
    </font>
    <font>
      <name val="メイリオ"/>
      <b val="1"/>
      <color rgb="00000000"/>
      <sz val="10"/>
    </font>
    <font>
      <name val="メイリオ"/>
      <color rgb="00000000"/>
      <sz val="10"/>
    </font>
    <font>
      <name val="メイリオ"/>
      <color rgb="00C00000"/>
      <sz val="9"/>
    </font>
    <font>
      <name val="メイリオ"/>
      <b val="1"/>
      <color rgb="00000000"/>
      <sz val="9"/>
    </font>
  </fonts>
  <fills count="8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F3A5F"/>
      </patternFill>
    </fill>
    <fill>
      <patternFill patternType="solid">
        <fgColor rgb="00D9E2F3"/>
      </patternFill>
    </fill>
    <fill>
      <patternFill patternType="solid">
        <fgColor rgb="00FFF2CC"/>
      </patternFill>
    </fill>
    <fill>
      <patternFill patternType="solid">
        <fgColor rgb="00FFFFFF"/>
      </patternFill>
    </fill>
    <fill>
      <patternFill patternType="solid">
        <fgColor rgb="00E2EFDA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5" fillId="0" borderId="1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" fontId="5" fillId="5" borderId="1" applyAlignment="1" pivotButton="0" quotePrefix="0" xfId="0">
      <alignment horizontal="right" vertical="center"/>
    </xf>
    <xf numFmtId="49" fontId="5" fillId="5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164" fontId="4" fillId="7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wrapText="1"/>
    </xf>
    <xf numFmtId="164" fontId="5" fillId="0" borderId="1" applyAlignment="1" pivotButton="0" quotePrefix="0" xfId="0">
      <alignment horizontal="right" vertical="center"/>
    </xf>
    <xf numFmtId="167" fontId="5" fillId="0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wrapText="1"/>
    </xf>
    <xf numFmtId="0" fontId="0" fillId="0" borderId="5" pivotButton="0" quotePrefix="0" xfId="0"/>
    <xf numFmtId="164" fontId="2" fillId="0" borderId="1" applyAlignment="1" pivotButton="0" quotePrefix="0" xfId="0">
      <alignment horizontal="right" vertical="center" wrapText="1"/>
    </xf>
    <xf numFmtId="168" fontId="2" fillId="0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/>
    </xf>
    <xf numFmtId="0" fontId="0" fillId="3" borderId="0" pivotButton="0" quotePrefix="0" xfId="0"/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165" fontId="5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166" fontId="5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22" customWidth="1" min="2" max="2"/>
    <col width="19" customWidth="1" min="3" max="3"/>
    <col width="19" customWidth="1" min="4" max="4"/>
    <col width="34" customWidth="1" min="5" max="5"/>
  </cols>
  <sheetData>
    <row r="1" ht="28" customHeight="1">
      <c r="A1" s="1" t="inlineStr">
        <is>
          <t>譲渡所得の計算シート（相続した家を売ったとき）</t>
        </is>
      </c>
    </row>
    <row r="2" ht="30" customHeight="1">
      <c r="A2" s="2" t="inlineStr">
        <is>
          <t>出典：実家の手引き（https://akiya-jikka.com/after/joto-uchiwakesho/）作成日2026-10-25。計算は目安で、申告は税務署・税理士に確認</t>
        </is>
      </c>
    </row>
    <row r="3" ht="30" customHeight="1">
      <c r="A3" s="3" t="inlineStr">
        <is>
          <t>黄色のセルに入力すると、白・緑のセルが自動で計算されます。金額は円単位で入力します。右端の欄に、国税庁の「譲渡所得の内訳書【土地・建物用】」のどこへ転記するかを書いています。</t>
        </is>
      </c>
    </row>
    <row r="5" ht="22" customHeight="1">
      <c r="A5" s="4" t="inlineStr">
        <is>
          <t>1 基本の条件</t>
        </is>
      </c>
      <c r="B5" s="5" t="n"/>
      <c r="C5" s="5" t="n"/>
      <c r="D5" s="5" t="n"/>
      <c r="E5" s="5" t="n"/>
    </row>
    <row r="6" ht="20" customHeight="1">
      <c r="A6" s="6" t="inlineStr">
        <is>
          <t>項目</t>
        </is>
      </c>
      <c r="B6" s="6" t="inlineStr">
        <is>
          <t>入力</t>
        </is>
      </c>
      <c r="C6" s="6" t="inlineStr">
        <is>
          <t>補足</t>
        </is>
      </c>
      <c r="D6" s="7" t="n"/>
      <c r="E6" s="6" t="inlineStr">
        <is>
          <t>内訳書の転記先</t>
        </is>
      </c>
    </row>
    <row r="7" ht="30" customHeight="1">
      <c r="A7" s="8" t="inlineStr">
        <is>
          <t>売却価格（売買契約書の金額。共有でも全体の額）</t>
        </is>
      </c>
      <c r="B7" s="9" t="n"/>
      <c r="C7" s="10" t="inlineStr">
        <is>
          <t>売買契約書に書かれた、土地・建物の合計額</t>
        </is>
      </c>
      <c r="D7" s="11" t="n"/>
      <c r="E7" s="10" t="inlineStr">
        <is>
          <t>2面 1(4)① 譲渡価額（あなたの持分の額を書く）</t>
        </is>
      </c>
    </row>
    <row r="8" ht="40" customHeight="1">
      <c r="A8" s="8" t="inlineStr">
        <is>
          <t>固定資産税・都市計画税の精算金（受け取った額）</t>
        </is>
      </c>
      <c r="B8" s="9" t="n"/>
      <c r="C8" s="10" t="inlineStr">
        <is>
          <t>譲渡代金とは別に、引渡し日から年末までの分を受け取ったとき。譲渡価額に加える</t>
        </is>
      </c>
      <c r="D8" s="11" t="n"/>
      <c r="E8" s="10" t="inlineStr">
        <is>
          <t>2面 1(4)① に含める</t>
        </is>
      </c>
    </row>
    <row r="9" ht="30" customHeight="1">
      <c r="A9" s="8" t="inlineStr">
        <is>
          <t>あなたの持分（分子）</t>
        </is>
      </c>
      <c r="B9" s="12" t="n">
        <v>1</v>
      </c>
      <c r="C9" s="10" t="inlineStr">
        <is>
          <t>共有でなければ 1／1。3人で3分の1ずつなら 1／3</t>
        </is>
      </c>
      <c r="D9" s="11" t="n"/>
      <c r="E9" s="10" t="inlineStr">
        <is>
          <t>2面 1(2)「あなたの持分」</t>
        </is>
      </c>
    </row>
    <row r="10" ht="20" customHeight="1">
      <c r="A10" s="8" t="inlineStr">
        <is>
          <t>あなたの持分（分母）</t>
        </is>
      </c>
      <c r="B10" s="12" t="n">
        <v>1</v>
      </c>
      <c r="C10" s="10" t="inlineStr"/>
      <c r="D10" s="11" t="n"/>
      <c r="E10" s="10" t="inlineStr">
        <is>
          <t>2面 1(2)「あなたの持分」</t>
        </is>
      </c>
    </row>
    <row r="11" ht="34" customHeight="1">
      <c r="A11" s="8" t="inlineStr">
        <is>
          <t>長期・短期</t>
        </is>
      </c>
      <c r="B11" s="13" t="inlineStr">
        <is>
          <t>長期</t>
        </is>
      </c>
      <c r="C11" s="10" t="inlineStr">
        <is>
          <t>売った年の1月1日で、被相続人の取得日から数えて5年を超えれば長期</t>
        </is>
      </c>
      <c r="D11" s="11" t="n"/>
      <c r="E11" s="10" t="inlineStr">
        <is>
          <t>3面 4「区分」の長期・短期に○</t>
        </is>
      </c>
    </row>
    <row r="12" ht="44" customHeight="1">
      <c r="A12" s="8" t="inlineStr">
        <is>
          <t>家と敷地を相続で取得した相続人の数</t>
        </is>
      </c>
      <c r="B12" s="13" t="inlineStr">
        <is>
          <t>2人以下</t>
        </is>
      </c>
      <c r="C12" s="10" t="inlineStr">
        <is>
          <t>3,000万円控除の上限：2人以下は3,000万円、3人以上は2,000万円（2024年1月1日以後の売却）</t>
        </is>
      </c>
      <c r="D12" s="11" t="n"/>
      <c r="E12" s="10" t="inlineStr">
        <is>
          <t>3面 4 D特別控除額／5面 ⑥特別控除額</t>
        </is>
      </c>
    </row>
    <row r="13" ht="40" customHeight="1">
      <c r="A13" s="8" t="inlineStr">
        <is>
          <t>取得費の方法</t>
        </is>
      </c>
      <c r="B13" s="13" t="inlineStr">
        <is>
          <t>概算（譲渡価額の5%）</t>
        </is>
      </c>
      <c r="C13" s="10" t="inlineStr">
        <is>
          <t>取得費が分からないとき、または実額が5%に満たないときは概算（5%）を選べる</t>
        </is>
      </c>
      <c r="D13" s="11" t="n"/>
      <c r="E13" s="10" t="inlineStr">
        <is>
          <t>3面 2(3)② 取得費</t>
        </is>
      </c>
    </row>
    <row r="14" ht="44" customHeight="1">
      <c r="A14" s="8" t="inlineStr">
        <is>
          <t>取得費加算の加算額</t>
        </is>
      </c>
      <c r="B14" s="9" t="n"/>
      <c r="C14" s="10" t="inlineStr">
        <is>
          <t>「相続財産の取得費に加算される相続税の計算明細書」で計算した額。使わなければ空欄</t>
        </is>
      </c>
      <c r="D14" s="11" t="n"/>
      <c r="E14" s="10" t="inlineStr">
        <is>
          <t>3面 2 ②取得費の上段に「相 ×××円」と二段書き</t>
        </is>
      </c>
    </row>
    <row r="16" ht="22" customHeight="1">
      <c r="A16" s="4" t="inlineStr">
        <is>
          <t>2 取得費の計算（「実額」を選んだときだけ入力。概算なら入力不要）</t>
        </is>
      </c>
      <c r="B16" s="5" t="n"/>
      <c r="C16" s="5" t="n"/>
      <c r="D16" s="5" t="n"/>
      <c r="E16" s="5" t="n"/>
    </row>
    <row r="17" ht="20" customHeight="1">
      <c r="A17" s="6" t="inlineStr">
        <is>
          <t>項目</t>
        </is>
      </c>
      <c r="B17" s="6" t="inlineStr">
        <is>
          <t>入力・結果</t>
        </is>
      </c>
      <c r="C17" s="6" t="inlineStr">
        <is>
          <t>補足</t>
        </is>
      </c>
      <c r="D17" s="7" t="n"/>
      <c r="E17" s="6" t="inlineStr">
        <is>
          <t>内訳書の転記先</t>
        </is>
      </c>
    </row>
    <row r="18" ht="40" customHeight="1">
      <c r="A18" s="8" t="inlineStr">
        <is>
          <t>土地の取得価額（被相続人が買った代金・手数料など）</t>
        </is>
      </c>
      <c r="B18" s="9" t="n"/>
      <c r="C18" s="10" t="inlineStr">
        <is>
          <t>全体の額。相続のとき支払った登記費用・不動産取得税も加えられる</t>
        </is>
      </c>
      <c r="D18" s="11" t="n"/>
      <c r="E18" s="10" t="inlineStr">
        <is>
          <t>3面 2(1) 土地 小計(イ)</t>
        </is>
      </c>
    </row>
    <row r="19" ht="40" customHeight="1">
      <c r="A19" s="8" t="inlineStr">
        <is>
          <t>建物の取得価額（被相続人が買った・建てた代金など）</t>
        </is>
      </c>
      <c r="B19" s="9" t="n"/>
      <c r="C19" s="10" t="inlineStr">
        <is>
          <t>全体の額。建物の分だけを入れる</t>
        </is>
      </c>
      <c r="D19" s="11" t="n"/>
      <c r="E19" s="10" t="inlineStr">
        <is>
          <t>3面 2(1) 建物 小計(ロ)</t>
        </is>
      </c>
    </row>
    <row r="20" ht="28" customHeight="1">
      <c r="A20" s="8" t="inlineStr">
        <is>
          <t>建物の構造</t>
        </is>
      </c>
      <c r="B20" s="13" t="n"/>
      <c r="C20" s="10" t="inlineStr">
        <is>
          <t>非業務用（居住用）の償却率を使う</t>
        </is>
      </c>
      <c r="D20" s="11" t="n"/>
      <c r="E20" s="10" t="inlineStr">
        <is>
          <t>3面 2(1)「建物の構造」にチェック</t>
        </is>
      </c>
    </row>
    <row r="21" ht="22" customHeight="1">
      <c r="A21" s="8" t="inlineStr">
        <is>
          <t>償却率</t>
        </is>
      </c>
      <c r="B21" s="14">
        <f>(IF($B$20="木造",31,IF($B$20="木骨モルタル",34,IF($B$20="(鉄骨)鉄筋コンクリート",15,IF($B$20="金属造①",36,IF($B$20="金属造②",25,0))))))/1000</f>
        <v/>
      </c>
      <c r="C21" s="10" t="inlineStr">
        <is>
          <t>シート3の表のとおり</t>
        </is>
      </c>
      <c r="D21" s="11" t="n"/>
      <c r="E21" s="10" t="inlineStr">
        <is>
          <t>3面 2(2)「償却率」</t>
        </is>
      </c>
    </row>
    <row r="22" ht="34" customHeight="1">
      <c r="A22" s="8" t="inlineStr">
        <is>
          <t>建物を取得（建築）してから売るまでの年数（年）</t>
        </is>
      </c>
      <c r="B22" s="12" t="n"/>
      <c r="C22" s="10" t="inlineStr">
        <is>
          <t>被相続人が取得（建築）した日から、売った日まで</t>
        </is>
      </c>
      <c r="D22" s="11" t="n"/>
      <c r="E22" s="10" t="inlineStr">
        <is>
          <t>3面 2(2)「経過年数」</t>
        </is>
      </c>
    </row>
    <row r="23" ht="28" customHeight="1">
      <c r="A23" s="8" t="inlineStr">
        <is>
          <t xml:space="preserve">　上の端数の月数（0〜11）</t>
        </is>
      </c>
      <c r="B23" s="12" t="n"/>
      <c r="C23" s="10" t="inlineStr">
        <is>
          <t>6か月以上は1年に切り上げ、6か月未満は切り捨て</t>
        </is>
      </c>
      <c r="D23" s="11" t="n"/>
      <c r="E23" s="10" t="inlineStr">
        <is>
          <t>3面 2(2)「経過年数」</t>
        </is>
      </c>
    </row>
    <row r="24" ht="22" customHeight="1">
      <c r="A24" s="8" t="inlineStr">
        <is>
          <t>経過年数（端数処理後）</t>
        </is>
      </c>
      <c r="B24" s="15">
        <f>$B$22+IF($B$23&gt;=6,1,0)</f>
        <v/>
      </c>
      <c r="C24" s="10" t="inlineStr"/>
      <c r="D24" s="11" t="n"/>
      <c r="E24" s="10" t="inlineStr">
        <is>
          <t>3面 2(2)「経過年数」</t>
        </is>
      </c>
    </row>
    <row r="25" ht="40" customHeight="1">
      <c r="A25" s="8" t="inlineStr">
        <is>
          <t>償却費相当額（ハ）</t>
        </is>
      </c>
      <c r="B25" s="16">
        <f>MIN(ROUNDDOWN($B$19*9*ROUND($B$21*1000,0)*$B$24/10000,0),ROUNDDOWN($B$19*95/100,0))</f>
        <v/>
      </c>
      <c r="C25" s="10" t="inlineStr">
        <is>
          <t>建物の取得価額×0.9×償却率×経過年数。建物の取得価額の95%が上限</t>
        </is>
      </c>
      <c r="D25" s="11" t="n"/>
      <c r="E25" s="10" t="inlineStr">
        <is>
          <t>3面 2(2)「償却費相当額(ハ)」</t>
        </is>
      </c>
    </row>
    <row r="26" ht="28" customHeight="1">
      <c r="A26" s="8" t="inlineStr">
        <is>
          <t>実額の取得費（あなたの持分）</t>
        </is>
      </c>
      <c r="B26" s="16">
        <f>ROUNDDOWN(($B$18+$B$19-$B$25)*$B$9/$B$10,0)</f>
        <v/>
      </c>
      <c r="C26" s="10" t="inlineStr">
        <is>
          <t>(イ)＋(ロ)−(ハ) に持分を掛ける</t>
        </is>
      </c>
      <c r="D26" s="11" t="n"/>
      <c r="E26" s="10" t="inlineStr">
        <is>
          <t>3面 2(3)② 取得費</t>
        </is>
      </c>
    </row>
    <row r="27" ht="44" customHeight="1">
      <c r="A27" s="8" t="inlineStr">
        <is>
          <t>概算の取得費（譲渡価額の5%）</t>
        </is>
      </c>
      <c r="B27" s="16">
        <f>ROUNDDOWN($B$44*5/100,0)</f>
        <v/>
      </c>
      <c r="C27" s="10" t="inlineStr">
        <is>
          <t>あなたの持分の譲渡価額×5%</t>
        </is>
      </c>
      <c r="D27" s="11" t="n"/>
      <c r="E27" s="10" t="inlineStr">
        <is>
          <t>3面 2(1) 土地の購入先欄に「令和〇年相続」、氏名欄に「譲渡価額×0.05」</t>
        </is>
      </c>
    </row>
    <row r="28" ht="24" customHeight="1">
      <c r="A28" s="17" t="inlineStr">
        <is>
          <t>使う取得費 ②</t>
        </is>
      </c>
      <c r="B28" s="18">
        <f>IF(LEFT($B$13,2)="概算",$B$27,$B$26)</f>
        <v/>
      </c>
      <c r="C28" s="10" t="inlineStr">
        <is>
          <t>取得費の方法で選んだ方</t>
        </is>
      </c>
      <c r="D28" s="11" t="n"/>
      <c r="E28" s="10" t="inlineStr">
        <is>
          <t>3面 2(3)② 取得費</t>
        </is>
      </c>
    </row>
    <row r="29" ht="18" customHeight="1">
      <c r="A29" s="19">
        <f>IF(AND(LEFT($B$13,2)="実額",$B$19&gt;0,$B$20=""),"建物の構造を選んでください。",IF(AND(LEFT($B$13,2)="実額",$B$26&lt;$B$27),"実額が譲渡価額の5%を下回っています。「概算」を選べます。",IF(LEFT($B$13,2)="概算","概算（5%）を選ぶと、相続のとき支払った登記費用などは取得費に加えられません。","")))</f>
        <v/>
      </c>
    </row>
    <row r="31" ht="22" customHeight="1">
      <c r="A31" s="4" t="inlineStr">
        <is>
          <t>3 譲渡費用（全体の額を入力。あなたの持分の分は自動計算）</t>
        </is>
      </c>
      <c r="B31" s="5" t="n"/>
      <c r="C31" s="5" t="n"/>
      <c r="D31" s="5" t="n"/>
      <c r="E31" s="5" t="n"/>
    </row>
    <row r="32" ht="20" customHeight="1">
      <c r="A32" s="6" t="inlineStr">
        <is>
          <t>費用の種類</t>
        </is>
      </c>
      <c r="B32" s="6" t="inlineStr">
        <is>
          <t>金額（全体）</t>
        </is>
      </c>
      <c r="C32" s="6" t="inlineStr">
        <is>
          <t>補足</t>
        </is>
      </c>
      <c r="D32" s="7" t="n"/>
      <c r="E32" s="6" t="inlineStr">
        <is>
          <t>内訳書の転記先</t>
        </is>
      </c>
    </row>
    <row r="33" ht="32" customHeight="1">
      <c r="A33" s="8" t="inlineStr">
        <is>
          <t>仲介手数料</t>
        </is>
      </c>
      <c r="B33" s="9" t="n"/>
      <c r="C33" s="10" t="inlineStr">
        <is>
          <t>上限は売買価格×3%＋6万円（税別）。400万円超の場合</t>
        </is>
      </c>
      <c r="D33" s="11" t="n"/>
      <c r="E33" s="10" t="inlineStr">
        <is>
          <t>3面 3「仲介手数料」</t>
        </is>
      </c>
    </row>
    <row r="34" ht="22" customHeight="1">
      <c r="A34" s="8" t="inlineStr">
        <is>
          <t>収入印紙代（売買契約書）</t>
        </is>
      </c>
      <c r="B34" s="9" t="n"/>
      <c r="C34" s="10" t="inlineStr">
        <is>
          <t>売主が負担した分</t>
        </is>
      </c>
      <c r="D34" s="11" t="n"/>
      <c r="E34" s="10" t="inlineStr">
        <is>
          <t>3面 3「収入印紙代」</t>
        </is>
      </c>
    </row>
    <row r="35" ht="22" customHeight="1">
      <c r="A35" s="8" t="inlineStr">
        <is>
          <t>測量費</t>
        </is>
      </c>
      <c r="B35" s="9" t="n"/>
      <c r="C35" s="10" t="inlineStr"/>
      <c r="D35" s="11" t="n"/>
      <c r="E35" s="10" t="inlineStr">
        <is>
          <t>3面 3（空いた行に書く）</t>
        </is>
      </c>
    </row>
    <row r="36" ht="24" customHeight="1">
      <c r="A36" s="8" t="inlineStr">
        <is>
          <t>売るための建物の取壊し費用</t>
        </is>
      </c>
      <c r="B36" s="9" t="n"/>
      <c r="C36" s="10" t="inlineStr">
        <is>
          <t>更地にして売るとき</t>
        </is>
      </c>
      <c r="D36" s="11" t="n"/>
      <c r="E36" s="10" t="inlineStr">
        <is>
          <t>3面 3（空いた行に書く）</t>
        </is>
      </c>
    </row>
    <row r="37" ht="22" customHeight="1">
      <c r="A37" s="8" t="inlineStr">
        <is>
          <t>貸家の立退料</t>
        </is>
      </c>
      <c r="B37" s="9" t="n"/>
      <c r="C37" s="10" t="inlineStr"/>
      <c r="D37" s="11" t="n"/>
      <c r="E37" s="10" t="inlineStr">
        <is>
          <t>3面 3（空いた行に書く）</t>
        </is>
      </c>
    </row>
    <row r="38" ht="32" customHeight="1">
      <c r="A38" s="8" t="inlineStr">
        <is>
          <t>その他（国税庁の例示に当たるもの）</t>
        </is>
      </c>
      <c r="B38" s="9" t="n"/>
      <c r="C38" s="10" t="inlineStr">
        <is>
          <t>修繕費・固定資産税は含めない</t>
        </is>
      </c>
      <c r="D38" s="11" t="n"/>
      <c r="E38" s="10" t="inlineStr">
        <is>
          <t>3面 3（4行に収まらないときは別紙）</t>
        </is>
      </c>
    </row>
    <row r="39" ht="22" customHeight="1">
      <c r="A39" s="8" t="inlineStr">
        <is>
          <t>譲渡費用の合計（全体）</t>
        </is>
      </c>
      <c r="B39" s="16">
        <f>SUM(B33:B38)</f>
        <v/>
      </c>
      <c r="C39" s="10" t="inlineStr"/>
      <c r="D39" s="11" t="n"/>
      <c r="E39" s="10" t="inlineStr"/>
    </row>
    <row r="40" ht="24" customHeight="1">
      <c r="A40" s="17" t="inlineStr">
        <is>
          <t>あなたの持分の譲渡費用 ③</t>
        </is>
      </c>
      <c r="B40" s="18">
        <f>ROUNDDOWN($B$39*$B$9/$B$10,0)</f>
        <v/>
      </c>
      <c r="C40" s="10" t="inlineStr">
        <is>
          <t>合計に持分を掛ける</t>
        </is>
      </c>
      <c r="D40" s="11" t="n"/>
      <c r="E40" s="10" t="inlineStr">
        <is>
          <t>3面 3「③譲渡費用」</t>
        </is>
      </c>
    </row>
    <row r="42" ht="22" customHeight="1">
      <c r="A42" s="4" t="inlineStr">
        <is>
          <t>4 譲渡所得・税額・手取り（特例なし／3,000万円控除／取得費加算を並べて表示）</t>
        </is>
      </c>
      <c r="B42" s="5" t="n"/>
      <c r="C42" s="5" t="n"/>
      <c r="D42" s="5" t="n"/>
      <c r="E42" s="5" t="n"/>
    </row>
    <row r="43" ht="20" customHeight="1">
      <c r="A43" s="6" t="inlineStr">
        <is>
          <t>項目</t>
        </is>
      </c>
      <c r="B43" s="6" t="inlineStr">
        <is>
          <t>特例なし</t>
        </is>
      </c>
      <c r="C43" s="6" t="inlineStr">
        <is>
          <t>3,000万円控除</t>
        </is>
      </c>
      <c r="D43" s="6" t="inlineStr">
        <is>
          <t>取得費加算</t>
        </is>
      </c>
      <c r="E43" s="6" t="inlineStr">
        <is>
          <t>内訳書の転記先</t>
        </is>
      </c>
    </row>
    <row r="44" ht="28" customHeight="1">
      <c r="A44" s="8" t="inlineStr">
        <is>
          <t>①譲渡価額（収入金額）A</t>
        </is>
      </c>
      <c r="B44" s="20">
        <f>IF($B$10=0,0,ROUNDDOWN(($B$7+$B$8)*$B$9/$B$10,0))</f>
        <v/>
      </c>
      <c r="C44" s="20">
        <f>IF($B$10=0,0,ROUNDDOWN(($B$7+$B$8)*$B$9/$B$10,0))</f>
        <v/>
      </c>
      <c r="D44" s="20">
        <f>IF($B$10=0,0,ROUNDDOWN(($B$7+$B$8)*$B$9/$B$10,0))</f>
        <v/>
      </c>
      <c r="E44" s="10" t="inlineStr">
        <is>
          <t>2面 1(4)①／3面 4「A 収入金額」</t>
        </is>
      </c>
    </row>
    <row r="45" ht="28" customHeight="1">
      <c r="A45" s="8" t="inlineStr">
        <is>
          <t>②取得費（取得費加算の列は「相」の額を含む）</t>
        </is>
      </c>
      <c r="B45" s="20">
        <f>$B$28</f>
        <v/>
      </c>
      <c r="C45" s="20">
        <f>$B$28</f>
        <v/>
      </c>
      <c r="D45" s="20">
        <f>$B$28+MIN(N($B$14),MAX(0,D44-$B$28-$B$40))</f>
        <v/>
      </c>
      <c r="E45" s="10" t="inlineStr">
        <is>
          <t>3面 2(3)②。取得費加算は上段に「相 ×××円」</t>
        </is>
      </c>
    </row>
    <row r="46" ht="22" customHeight="1">
      <c r="A46" s="8" t="inlineStr">
        <is>
          <t>③譲渡費用</t>
        </is>
      </c>
      <c r="B46" s="20">
        <f>$B$40</f>
        <v/>
      </c>
      <c r="C46" s="20">
        <f>$B$40</f>
        <v/>
      </c>
      <c r="D46" s="20">
        <f>$B$40</f>
        <v/>
      </c>
      <c r="E46" s="10" t="inlineStr">
        <is>
          <t>3面 3「③譲渡費用」</t>
        </is>
      </c>
    </row>
    <row r="47" ht="22" customHeight="1">
      <c r="A47" s="8" t="inlineStr">
        <is>
          <t>B 必要経費（②＋③）</t>
        </is>
      </c>
      <c r="B47" s="20">
        <f>B45+B46</f>
        <v/>
      </c>
      <c r="C47" s="20">
        <f>C45+C46</f>
        <v/>
      </c>
      <c r="D47" s="20">
        <f>D45+D46</f>
        <v/>
      </c>
      <c r="E47" s="10" t="inlineStr">
        <is>
          <t>3面 4「B 必要経費」</t>
        </is>
      </c>
    </row>
    <row r="48" ht="22" customHeight="1">
      <c r="A48" s="8" t="inlineStr">
        <is>
          <t>C 差引金額（A−B）</t>
        </is>
      </c>
      <c r="B48" s="20">
        <f>B44-B47</f>
        <v/>
      </c>
      <c r="C48" s="20">
        <f>C44-C47</f>
        <v/>
      </c>
      <c r="D48" s="20">
        <f>D44-D47</f>
        <v/>
      </c>
      <c r="E48" s="10" t="inlineStr">
        <is>
          <t>3面 4「C 差引金額」</t>
        </is>
      </c>
    </row>
    <row r="49" ht="28" customHeight="1">
      <c r="A49" s="8" t="inlineStr">
        <is>
          <t>D 特別控除額</t>
        </is>
      </c>
      <c r="B49" s="20" t="n">
        <v>0</v>
      </c>
      <c r="C49" s="20">
        <f>MIN(IF($B$12="3人以上",20000000,30000000),MAX(0,C48))</f>
        <v/>
      </c>
      <c r="D49" s="20" t="n">
        <v>0</v>
      </c>
      <c r="E49" s="10" t="inlineStr">
        <is>
          <t>3面 4「D 特別控除額」。3,000万円控除は5面 ⑥にも</t>
        </is>
      </c>
    </row>
    <row r="50" ht="22" customHeight="1">
      <c r="A50" s="8" t="inlineStr">
        <is>
          <t>E 譲渡所得金額（C−D）</t>
        </is>
      </c>
      <c r="B50" s="20">
        <f>B48-B49</f>
        <v/>
      </c>
      <c r="C50" s="20">
        <f>C48-C49</f>
        <v/>
      </c>
      <c r="D50" s="20">
        <f>D48-D49</f>
        <v/>
      </c>
      <c r="E50" s="10" t="inlineStr">
        <is>
          <t>3面 4「E 譲渡所得金額」</t>
        </is>
      </c>
    </row>
    <row r="51" ht="28" customHeight="1">
      <c r="A51" s="8" t="inlineStr">
        <is>
          <t>課税譲渡所得金額（千円未満切り捨て）</t>
        </is>
      </c>
      <c r="B51" s="20">
        <f>ROUNDDOWN(MAX(0,B50),-3)</f>
        <v/>
      </c>
      <c r="C51" s="20">
        <f>ROUNDDOWN(MAX(0,C50),-3)</f>
        <v/>
      </c>
      <c r="D51" s="20">
        <f>ROUNDDOWN(MAX(0,D50),-3)</f>
        <v/>
      </c>
      <c r="E51" s="10" t="inlineStr">
        <is>
          <t>申告書第三表へ（内訳書の外）</t>
        </is>
      </c>
    </row>
    <row r="52" ht="28" customHeight="1">
      <c r="A52" s="8" t="inlineStr">
        <is>
          <t>所得税（長期15%／短期30%）</t>
        </is>
      </c>
      <c r="B52" s="20">
        <f>ROUNDDOWN(B51*IF($B$11="長期",15,30)/100,0)</f>
        <v/>
      </c>
      <c r="C52" s="20">
        <f>ROUNDDOWN(C51*IF($B$11="長期",15,30)/100,0)</f>
        <v/>
      </c>
      <c r="D52" s="20">
        <f>ROUNDDOWN(D51*IF($B$11="長期",15,30)/100,0)</f>
        <v/>
      </c>
      <c r="E52" s="10" t="inlineStr">
        <is>
          <t>申告書で計算（目安）</t>
        </is>
      </c>
    </row>
    <row r="53" ht="28" customHeight="1">
      <c r="A53" s="8" t="inlineStr">
        <is>
          <t>復興特別所得税（所得税の2.1%）</t>
        </is>
      </c>
      <c r="B53" s="20">
        <f>ROUNDDOWN(B52*21/1000,0)</f>
        <v/>
      </c>
      <c r="C53" s="20">
        <f>ROUNDDOWN(C52*21/1000,0)</f>
        <v/>
      </c>
      <c r="D53" s="20">
        <f>ROUNDDOWN(D52*21/1000,0)</f>
        <v/>
      </c>
      <c r="E53" s="10" t="inlineStr">
        <is>
          <t>申告書で計算（目安）</t>
        </is>
      </c>
    </row>
    <row r="54" ht="28" customHeight="1">
      <c r="A54" s="8" t="inlineStr">
        <is>
          <t>所得税＋復興特別所得税（100円未満切り捨て）</t>
        </is>
      </c>
      <c r="B54" s="20">
        <f>ROUNDDOWN(B52+B53,-2)</f>
        <v/>
      </c>
      <c r="C54" s="20">
        <f>ROUNDDOWN(C52+C53,-2)</f>
        <v/>
      </c>
      <c r="D54" s="20">
        <f>ROUNDDOWN(D52+D53,-2)</f>
        <v/>
      </c>
      <c r="E54" s="10" t="inlineStr">
        <is>
          <t>申告書で計算（目安）</t>
        </is>
      </c>
    </row>
    <row r="55" ht="22" customHeight="1">
      <c r="A55" s="8" t="inlineStr">
        <is>
          <t>住民税（長期5%／短期9%）</t>
        </is>
      </c>
      <c r="B55" s="20">
        <f>ROUNDDOWN(B51*IF($B$11="長期",5,9)/100,-2)</f>
        <v/>
      </c>
      <c r="C55" s="20">
        <f>ROUNDDOWN(C51*IF($B$11="長期",5,9)/100,-2)</f>
        <v/>
      </c>
      <c r="D55" s="20">
        <f>ROUNDDOWN(D51*IF($B$11="長期",5,9)/100,-2)</f>
        <v/>
      </c>
      <c r="E55" s="10" t="inlineStr">
        <is>
          <t>市区町村の通知で決まる（目安）</t>
        </is>
      </c>
    </row>
    <row r="56" ht="22" customHeight="1">
      <c r="A56" s="17" t="inlineStr">
        <is>
          <t>税額の合計</t>
        </is>
      </c>
      <c r="B56" s="18">
        <f>B54+B55</f>
        <v/>
      </c>
      <c r="C56" s="18">
        <f>C54+C55</f>
        <v/>
      </c>
      <c r="D56" s="18">
        <f>D54+D55</f>
        <v/>
      </c>
      <c r="E56" s="10" t="inlineStr"/>
    </row>
    <row r="57" ht="22" customHeight="1">
      <c r="A57" s="17" t="inlineStr">
        <is>
          <t>手取り（①−③−税額の合計）</t>
        </is>
      </c>
      <c r="B57" s="18">
        <f>B44-B46-B56</f>
        <v/>
      </c>
      <c r="C57" s="18">
        <f>C44-C46-C56</f>
        <v/>
      </c>
      <c r="D57" s="18">
        <f>D44-D46-D56</f>
        <v/>
      </c>
      <c r="E57" s="10" t="inlineStr"/>
    </row>
    <row r="58" ht="22" customHeight="1">
      <c r="A58" s="8" t="inlineStr">
        <is>
          <t>特例なしとの手取りの差</t>
        </is>
      </c>
      <c r="B58" s="21">
        <f>B57-$B$57</f>
        <v/>
      </c>
      <c r="C58" s="21">
        <f>C57-$B$57</f>
        <v/>
      </c>
      <c r="D58" s="21">
        <f>D57-$B$57</f>
        <v/>
      </c>
      <c r="E58" s="10" t="inlineStr"/>
    </row>
    <row r="60" ht="16" customHeight="1">
      <c r="A60" s="22" t="inlineStr">
        <is>
          <t>このシートの前提と、できないこと</t>
        </is>
      </c>
    </row>
    <row r="61" ht="28" customHeight="1">
      <c r="A61" s="3" t="inlineStr">
        <is>
          <t>・3,000万円控除の列は、要件（昭和56年5月31日以前の建築、売却代金1億円以下など）を満たす場合の計算です。要件の判定は /tools/akiya-3000man/ で行います。</t>
        </is>
      </c>
    </row>
    <row r="62" ht="28" customHeight="1">
      <c r="A62" s="3" t="inlineStr">
        <is>
          <t>・3,000万円控除と取得費加算は、同じ家と敷地で併用できません。2つの列は「どちらかを使った場合」の比較です。</t>
        </is>
      </c>
    </row>
    <row r="63" ht="28" customHeight="1">
      <c r="A63" s="3" t="inlineStr">
        <is>
          <t>・取得費加算の加算額は、譲渡所得（特例を使わない場合の譲渡益）が上限です。このシートは上限を自動で適用します。</t>
        </is>
      </c>
    </row>
    <row r="64" ht="28" customHeight="1">
      <c r="A64" s="3" t="inlineStr">
        <is>
          <t>・端数処理：課税譲渡所得は1,000円未満、所得税等と住民税は100円未満を切り捨てる計算です。復興特別所得税は所得税×2.1%の円未満切り捨て。住民税の端数は目安です。</t>
        </is>
      </c>
    </row>
    <row r="65" ht="28" customHeight="1">
      <c r="A65" s="3" t="inlineStr">
        <is>
          <t>・2027年（令和9年）1月1日以後は、復興特別所得税1.1%と防衛特別所得税1%に分かれますが、合計2.1%は変わらず、長期20.315%・短期39.63%も同じです。</t>
        </is>
      </c>
    </row>
    <row r="66" ht="28" customHeight="1">
      <c r="A66" s="3" t="inlineStr">
        <is>
          <t>・譲渡損失（赤字）のときは税額を0円とし、他の所得との損益通算や繰越控除は計算しません。事業用の不動産、他の特例との併用は対象外です。</t>
        </is>
      </c>
    </row>
    <row r="67" ht="28" customHeight="1">
      <c r="A67" s="3" t="inlineStr">
        <is>
          <t>・持分があるときは、売却価格・取得価額・譲渡費用の全体の額を入れると、あなたの持分の分を自動で計算します（円未満切り捨て）。</t>
        </is>
      </c>
    </row>
    <row r="68" ht="28" customHeight="1">
      <c r="A68" s="3" t="inlineStr">
        <is>
          <t>・このシートは内訳書そのものではありません。申告書は国税庁の様式または確定申告書等作成コーナーで作成し、最終判断は税務署・税理士にご確認ください。</t>
        </is>
      </c>
    </row>
  </sheetData>
  <mergeCells count="47">
    <mergeCell ref="C34:D34"/>
    <mergeCell ref="C6:D6"/>
    <mergeCell ref="C24:D24"/>
    <mergeCell ref="C33:D33"/>
    <mergeCell ref="A64:E64"/>
    <mergeCell ref="A60:E60"/>
    <mergeCell ref="C14:D14"/>
    <mergeCell ref="A1:E1"/>
    <mergeCell ref="A61:E61"/>
    <mergeCell ref="C26:D26"/>
    <mergeCell ref="C35:D35"/>
    <mergeCell ref="C20:D20"/>
    <mergeCell ref="A65:E65"/>
    <mergeCell ref="C10:D10"/>
    <mergeCell ref="A16:E16"/>
    <mergeCell ref="C25:D25"/>
    <mergeCell ref="C22:D22"/>
    <mergeCell ref="C40:D40"/>
    <mergeCell ref="C9:D9"/>
    <mergeCell ref="A66:E66"/>
    <mergeCell ref="A3:E3"/>
    <mergeCell ref="C12:D12"/>
    <mergeCell ref="C21:D21"/>
    <mergeCell ref="A2:E2"/>
    <mergeCell ref="C11:D11"/>
    <mergeCell ref="A42:E42"/>
    <mergeCell ref="C27:D27"/>
    <mergeCell ref="C36:D36"/>
    <mergeCell ref="A5:E5"/>
    <mergeCell ref="C17:D17"/>
    <mergeCell ref="C23:D23"/>
    <mergeCell ref="C39:D39"/>
    <mergeCell ref="C8:D8"/>
    <mergeCell ref="A29:E29"/>
    <mergeCell ref="C32:D32"/>
    <mergeCell ref="C7:D7"/>
    <mergeCell ref="C38:D38"/>
    <mergeCell ref="A62:E62"/>
    <mergeCell ref="C19:D19"/>
    <mergeCell ref="C37:D37"/>
    <mergeCell ref="A63:E63"/>
    <mergeCell ref="A68:E68"/>
    <mergeCell ref="C28:D28"/>
    <mergeCell ref="C13:D13"/>
    <mergeCell ref="C18:D18"/>
    <mergeCell ref="A31:E31"/>
    <mergeCell ref="A67:E67"/>
  </mergeCells>
  <dataValidations count="4">
    <dataValidation sqref="B11" showDropDown="0" showInputMessage="0" showErrorMessage="0" allowBlank="0" type="list">
      <formula1>"長期,短期"</formula1>
    </dataValidation>
    <dataValidation sqref="B12" showDropDown="0" showInputMessage="0" showErrorMessage="0" allowBlank="0" type="list">
      <formula1>"2人以下,3人以上"</formula1>
    </dataValidation>
    <dataValidation sqref="B13" showDropDown="0" showInputMessage="0" showErrorMessage="0" allowBlank="0" type="list">
      <formula1>"概算（譲渡価額の5%）,実額（購入代金などが分かる）"</formula1>
    </dataValidation>
    <dataValidation sqref="B20" showDropDown="0" showInputMessage="0" showErrorMessage="0" allowBlank="1" type="list">
      <formula1>"木造,木骨モルタル,(鉄骨)鉄筋コンクリート,金属造①,金属造②"</formula1>
    </dataValidation>
  </dataValidations>
  <printOptions horizontalCentered="1"/>
  <pageMargins left="0.4" right="0.4" top="0.5" bottom="0.5" header="0.5" footer="0.5"/>
  <pageSetup orientation="portrait" paperSize="9" fitToHeight="0" fitToWidth="1"/>
  <headerFooter>
    <oddHeader/>
    <oddFooter>&amp;C実家の手引き https://akiya-jikka.com/  計算は目安です  &amp;P/&amp;N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8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22" customWidth="1" min="2" max="2"/>
    <col width="19" customWidth="1" min="3" max="3"/>
    <col width="19" customWidth="1" min="4" max="4"/>
    <col width="34" customWidth="1" min="5" max="5"/>
  </cols>
  <sheetData>
    <row r="1" ht="28" customHeight="1">
      <c r="A1" s="1" t="inlineStr">
        <is>
          <t>記入例（見本）：売却価格1,800万円・取得費は5%・長期</t>
        </is>
      </c>
    </row>
    <row r="2" ht="30" customHeight="1">
      <c r="A2" s="2" t="inlineStr">
        <is>
          <t>出典：実家の手引き（https://akiya-jikka.com/after/joto-uchiwakesho/）作成日2026-10-25。計算は目安で、申告は税務署・税理士に確認</t>
        </is>
      </c>
    </row>
    <row r="3" ht="30" customHeight="1">
      <c r="A3" s="3" t="inlineStr">
        <is>
          <t>これは記入例（見本）です。条件は「相続した家の売却手取り計算」（/tools/tedori/）の計算例（売却価格1,800万円・取得費は5%・長期・売主1人・仲介）と同じです。黄色のセルを書き換えれば、自分の数字でも計算できます。</t>
        </is>
      </c>
    </row>
    <row r="5" ht="22" customHeight="1">
      <c r="A5" s="4" t="inlineStr">
        <is>
          <t>1 基本の条件</t>
        </is>
      </c>
      <c r="B5" s="5" t="n"/>
      <c r="C5" s="5" t="n"/>
      <c r="D5" s="5" t="n"/>
      <c r="E5" s="5" t="n"/>
    </row>
    <row r="6" ht="20" customHeight="1">
      <c r="A6" s="6" t="inlineStr">
        <is>
          <t>項目</t>
        </is>
      </c>
      <c r="B6" s="6" t="inlineStr">
        <is>
          <t>入力</t>
        </is>
      </c>
      <c r="C6" s="6" t="inlineStr">
        <is>
          <t>補足</t>
        </is>
      </c>
      <c r="D6" s="7" t="n"/>
      <c r="E6" s="6" t="inlineStr">
        <is>
          <t>内訳書の転記先</t>
        </is>
      </c>
    </row>
    <row r="7" ht="30" customHeight="1">
      <c r="A7" s="8" t="inlineStr">
        <is>
          <t>売却価格（売買契約書の金額。共有でも全体の額）</t>
        </is>
      </c>
      <c r="B7" s="9" t="n">
        <v>18000000</v>
      </c>
      <c r="C7" s="10" t="inlineStr">
        <is>
          <t>売買契約書に書かれた、土地・建物の合計額</t>
        </is>
      </c>
      <c r="D7" s="11" t="n"/>
      <c r="E7" s="10" t="inlineStr">
        <is>
          <t>2面 1(4)① 譲渡価額（あなたの持分の額を書く）</t>
        </is>
      </c>
    </row>
    <row r="8" ht="40" customHeight="1">
      <c r="A8" s="8" t="inlineStr">
        <is>
          <t>固定資産税・都市計画税の精算金（受け取った額）</t>
        </is>
      </c>
      <c r="B8" s="9" t="n">
        <v>0</v>
      </c>
      <c r="C8" s="10" t="inlineStr">
        <is>
          <t>譲渡代金とは別に、引渡し日から年末までの分を受け取ったとき。譲渡価額に加える</t>
        </is>
      </c>
      <c r="D8" s="11" t="n"/>
      <c r="E8" s="10" t="inlineStr">
        <is>
          <t>2面 1(4)① に含める</t>
        </is>
      </c>
    </row>
    <row r="9" ht="30" customHeight="1">
      <c r="A9" s="8" t="inlineStr">
        <is>
          <t>あなたの持分（分子）</t>
        </is>
      </c>
      <c r="B9" s="12" t="n">
        <v>1</v>
      </c>
      <c r="C9" s="10" t="inlineStr">
        <is>
          <t>共有でなければ 1／1。3人で3分の1ずつなら 1／3</t>
        </is>
      </c>
      <c r="D9" s="11" t="n"/>
      <c r="E9" s="10" t="inlineStr">
        <is>
          <t>2面 1(2)「あなたの持分」</t>
        </is>
      </c>
    </row>
    <row r="10" ht="20" customHeight="1">
      <c r="A10" s="8" t="inlineStr">
        <is>
          <t>あなたの持分（分母）</t>
        </is>
      </c>
      <c r="B10" s="12" t="n">
        <v>1</v>
      </c>
      <c r="C10" s="10" t="inlineStr"/>
      <c r="D10" s="11" t="n"/>
      <c r="E10" s="10" t="inlineStr">
        <is>
          <t>2面 1(2)「あなたの持分」</t>
        </is>
      </c>
    </row>
    <row r="11" ht="34" customHeight="1">
      <c r="A11" s="8" t="inlineStr">
        <is>
          <t>長期・短期</t>
        </is>
      </c>
      <c r="B11" s="13" t="inlineStr">
        <is>
          <t>長期</t>
        </is>
      </c>
      <c r="C11" s="10" t="inlineStr">
        <is>
          <t>売った年の1月1日で、被相続人の取得日から数えて5年を超えれば長期</t>
        </is>
      </c>
      <c r="D11" s="11" t="n"/>
      <c r="E11" s="10" t="inlineStr">
        <is>
          <t>3面 4「区分」の長期・短期に○</t>
        </is>
      </c>
    </row>
    <row r="12" ht="44" customHeight="1">
      <c r="A12" s="8" t="inlineStr">
        <is>
          <t>家と敷地を相続で取得した相続人の数</t>
        </is>
      </c>
      <c r="B12" s="13" t="inlineStr">
        <is>
          <t>2人以下</t>
        </is>
      </c>
      <c r="C12" s="10" t="inlineStr">
        <is>
          <t>3,000万円控除の上限：2人以下は3,000万円、3人以上は2,000万円（2024年1月1日以後の売却）</t>
        </is>
      </c>
      <c r="D12" s="11" t="n"/>
      <c r="E12" s="10" t="inlineStr">
        <is>
          <t>3面 4 D特別控除額／5面 ⑥特別控除額</t>
        </is>
      </c>
    </row>
    <row r="13" ht="40" customHeight="1">
      <c r="A13" s="8" t="inlineStr">
        <is>
          <t>取得費の方法</t>
        </is>
      </c>
      <c r="B13" s="13" t="inlineStr">
        <is>
          <t>概算（譲渡価額の5%）</t>
        </is>
      </c>
      <c r="C13" s="10" t="inlineStr">
        <is>
          <t>取得費が分からないとき、または実額が5%に満たないときは概算（5%）を選べる</t>
        </is>
      </c>
      <c r="D13" s="11" t="n"/>
      <c r="E13" s="10" t="inlineStr">
        <is>
          <t>3面 2(3)② 取得費</t>
        </is>
      </c>
    </row>
    <row r="14" ht="44" customHeight="1">
      <c r="A14" s="8" t="inlineStr">
        <is>
          <t>取得費加算の加算額</t>
        </is>
      </c>
      <c r="B14" s="9" t="n">
        <v>400000</v>
      </c>
      <c r="C14" s="10" t="inlineStr">
        <is>
          <t>「相続財産の取得費に加算される相続税の計算明細書」で計算した額。使わなければ空欄</t>
        </is>
      </c>
      <c r="D14" s="11" t="n"/>
      <c r="E14" s="10" t="inlineStr">
        <is>
          <t>3面 2 ②取得費の上段に「相 ×××円」と二段書き</t>
        </is>
      </c>
    </row>
    <row r="16" ht="22" customHeight="1">
      <c r="A16" s="4" t="inlineStr">
        <is>
          <t>2 取得費の計算（「実額」を選んだときだけ入力。概算なら入力不要）</t>
        </is>
      </c>
      <c r="B16" s="5" t="n"/>
      <c r="C16" s="5" t="n"/>
      <c r="D16" s="5" t="n"/>
      <c r="E16" s="5" t="n"/>
    </row>
    <row r="17" ht="20" customHeight="1">
      <c r="A17" s="6" t="inlineStr">
        <is>
          <t>項目</t>
        </is>
      </c>
      <c r="B17" s="6" t="inlineStr">
        <is>
          <t>入力・結果</t>
        </is>
      </c>
      <c r="C17" s="6" t="inlineStr">
        <is>
          <t>補足</t>
        </is>
      </c>
      <c r="D17" s="7" t="n"/>
      <c r="E17" s="6" t="inlineStr">
        <is>
          <t>内訳書の転記先</t>
        </is>
      </c>
    </row>
    <row r="18" ht="40" customHeight="1">
      <c r="A18" s="8" t="inlineStr">
        <is>
          <t>土地の取得価額（被相続人が買った代金・手数料など）</t>
        </is>
      </c>
      <c r="B18" s="9" t="n"/>
      <c r="C18" s="10" t="inlineStr">
        <is>
          <t>全体の額。相続のとき支払った登記費用・不動産取得税も加えられる</t>
        </is>
      </c>
      <c r="D18" s="11" t="n"/>
      <c r="E18" s="10" t="inlineStr">
        <is>
          <t>3面 2(1) 土地 小計(イ)</t>
        </is>
      </c>
    </row>
    <row r="19" ht="40" customHeight="1">
      <c r="A19" s="8" t="inlineStr">
        <is>
          <t>建物の取得価額（被相続人が買った・建てた代金など）</t>
        </is>
      </c>
      <c r="B19" s="9" t="n"/>
      <c r="C19" s="10" t="inlineStr">
        <is>
          <t>全体の額。建物の分だけを入れる</t>
        </is>
      </c>
      <c r="D19" s="11" t="n"/>
      <c r="E19" s="10" t="inlineStr">
        <is>
          <t>3面 2(1) 建物 小計(ロ)</t>
        </is>
      </c>
    </row>
    <row r="20" ht="28" customHeight="1">
      <c r="A20" s="8" t="inlineStr">
        <is>
          <t>建物の構造</t>
        </is>
      </c>
      <c r="B20" s="13" t="n"/>
      <c r="C20" s="10" t="inlineStr">
        <is>
          <t>非業務用（居住用）の償却率を使う</t>
        </is>
      </c>
      <c r="D20" s="11" t="n"/>
      <c r="E20" s="10" t="inlineStr">
        <is>
          <t>3面 2(1)「建物の構造」にチェック</t>
        </is>
      </c>
    </row>
    <row r="21" ht="22" customHeight="1">
      <c r="A21" s="8" t="inlineStr">
        <is>
          <t>償却率</t>
        </is>
      </c>
      <c r="B21" s="14">
        <f>(IF($B$20="木造",31,IF($B$20="木骨モルタル",34,IF($B$20="(鉄骨)鉄筋コンクリート",15,IF($B$20="金属造①",36,IF($B$20="金属造②",25,0))))))/1000</f>
        <v/>
      </c>
      <c r="C21" s="10" t="inlineStr">
        <is>
          <t>シート3の表のとおり</t>
        </is>
      </c>
      <c r="D21" s="11" t="n"/>
      <c r="E21" s="10" t="inlineStr">
        <is>
          <t>3面 2(2)「償却率」</t>
        </is>
      </c>
    </row>
    <row r="22" ht="34" customHeight="1">
      <c r="A22" s="8" t="inlineStr">
        <is>
          <t>建物を取得（建築）してから売るまでの年数（年）</t>
        </is>
      </c>
      <c r="B22" s="12" t="n">
        <v>0</v>
      </c>
      <c r="C22" s="10" t="inlineStr">
        <is>
          <t>被相続人が取得（建築）した日から、売った日まで</t>
        </is>
      </c>
      <c r="D22" s="11" t="n"/>
      <c r="E22" s="10" t="inlineStr">
        <is>
          <t>3面 2(2)「経過年数」</t>
        </is>
      </c>
    </row>
    <row r="23" ht="28" customHeight="1">
      <c r="A23" s="8" t="inlineStr">
        <is>
          <t xml:space="preserve">　上の端数の月数（0〜11）</t>
        </is>
      </c>
      <c r="B23" s="12" t="n">
        <v>0</v>
      </c>
      <c r="C23" s="10" t="inlineStr">
        <is>
          <t>6か月以上は1年に切り上げ、6か月未満は切り捨て</t>
        </is>
      </c>
      <c r="D23" s="11" t="n"/>
      <c r="E23" s="10" t="inlineStr">
        <is>
          <t>3面 2(2)「経過年数」</t>
        </is>
      </c>
    </row>
    <row r="24" ht="22" customHeight="1">
      <c r="A24" s="8" t="inlineStr">
        <is>
          <t>経過年数（端数処理後）</t>
        </is>
      </c>
      <c r="B24" s="15">
        <f>$B$22+IF($B$23&gt;=6,1,0)</f>
        <v/>
      </c>
      <c r="C24" s="10" t="inlineStr"/>
      <c r="D24" s="11" t="n"/>
      <c r="E24" s="10" t="inlineStr">
        <is>
          <t>3面 2(2)「経過年数」</t>
        </is>
      </c>
    </row>
    <row r="25" ht="40" customHeight="1">
      <c r="A25" s="8" t="inlineStr">
        <is>
          <t>償却費相当額（ハ）</t>
        </is>
      </c>
      <c r="B25" s="16">
        <f>MIN(ROUNDDOWN($B$19*9*ROUND($B$21*1000,0)*$B$24/10000,0),ROUNDDOWN($B$19*95/100,0))</f>
        <v/>
      </c>
      <c r="C25" s="10" t="inlineStr">
        <is>
          <t>建物の取得価額×0.9×償却率×経過年数。建物の取得価額の95%が上限</t>
        </is>
      </c>
      <c r="D25" s="11" t="n"/>
      <c r="E25" s="10" t="inlineStr">
        <is>
          <t>3面 2(2)「償却費相当額(ハ)」</t>
        </is>
      </c>
    </row>
    <row r="26" ht="28" customHeight="1">
      <c r="A26" s="8" t="inlineStr">
        <is>
          <t>実額の取得費（あなたの持分）</t>
        </is>
      </c>
      <c r="B26" s="16">
        <f>ROUNDDOWN(($B$18+$B$19-$B$25)*$B$9/$B$10,0)</f>
        <v/>
      </c>
      <c r="C26" s="10" t="inlineStr">
        <is>
          <t>(イ)＋(ロ)−(ハ) に持分を掛ける</t>
        </is>
      </c>
      <c r="D26" s="11" t="n"/>
      <c r="E26" s="10" t="inlineStr">
        <is>
          <t>3面 2(3)② 取得費</t>
        </is>
      </c>
    </row>
    <row r="27" ht="44" customHeight="1">
      <c r="A27" s="8" t="inlineStr">
        <is>
          <t>概算の取得費（譲渡価額の5%）</t>
        </is>
      </c>
      <c r="B27" s="16">
        <f>ROUNDDOWN($B$44*5/100,0)</f>
        <v/>
      </c>
      <c r="C27" s="10" t="inlineStr">
        <is>
          <t>あなたの持分の譲渡価額×5%</t>
        </is>
      </c>
      <c r="D27" s="11" t="n"/>
      <c r="E27" s="10" t="inlineStr">
        <is>
          <t>3面 2(1) 土地の購入先欄に「令和〇年相続」、氏名欄に「譲渡価額×0.05」</t>
        </is>
      </c>
    </row>
    <row r="28" ht="24" customHeight="1">
      <c r="A28" s="17" t="inlineStr">
        <is>
          <t>使う取得費 ②</t>
        </is>
      </c>
      <c r="B28" s="18">
        <f>IF(LEFT($B$13,2)="概算",$B$27,$B$26)</f>
        <v/>
      </c>
      <c r="C28" s="10" t="inlineStr">
        <is>
          <t>取得費の方法で選んだ方</t>
        </is>
      </c>
      <c r="D28" s="11" t="n"/>
      <c r="E28" s="10" t="inlineStr">
        <is>
          <t>3面 2(3)② 取得費</t>
        </is>
      </c>
    </row>
    <row r="29" ht="18" customHeight="1">
      <c r="A29" s="19">
        <f>IF(AND(LEFT($B$13,2)="実額",$B$19&gt;0,$B$20=""),"建物の構造を選んでください。",IF(AND(LEFT($B$13,2)="実額",$B$26&lt;$B$27),"実額が譲渡価額の5%を下回っています。「概算」を選べます。",IF(LEFT($B$13,2)="概算","概算（5%）を選ぶと、相続のとき支払った登記費用などは取得費に加えられません。","")))</f>
        <v/>
      </c>
    </row>
    <row r="31" ht="22" customHeight="1">
      <c r="A31" s="4" t="inlineStr">
        <is>
          <t>3 譲渡費用（全体の額を入力。あなたの持分の分は自動計算）</t>
        </is>
      </c>
      <c r="B31" s="5" t="n"/>
      <c r="C31" s="5" t="n"/>
      <c r="D31" s="5" t="n"/>
      <c r="E31" s="5" t="n"/>
    </row>
    <row r="32" ht="20" customHeight="1">
      <c r="A32" s="6" t="inlineStr">
        <is>
          <t>費用の種類</t>
        </is>
      </c>
      <c r="B32" s="6" t="inlineStr">
        <is>
          <t>金額（全体）</t>
        </is>
      </c>
      <c r="C32" s="6" t="inlineStr">
        <is>
          <t>補足</t>
        </is>
      </c>
      <c r="D32" s="7" t="n"/>
      <c r="E32" s="6" t="inlineStr">
        <is>
          <t>内訳書の転記先</t>
        </is>
      </c>
    </row>
    <row r="33" ht="32" customHeight="1">
      <c r="A33" s="8" t="inlineStr">
        <is>
          <t>仲介手数料</t>
        </is>
      </c>
      <c r="B33" s="9" t="n">
        <v>660000</v>
      </c>
      <c r="C33" s="10" t="inlineStr">
        <is>
          <t>上限は売買価格×3%＋6万円（税別）。400万円超の場合</t>
        </is>
      </c>
      <c r="D33" s="11" t="n"/>
      <c r="E33" s="10" t="inlineStr">
        <is>
          <t>3面 3「仲介手数料」</t>
        </is>
      </c>
    </row>
    <row r="34" ht="22" customHeight="1">
      <c r="A34" s="8" t="inlineStr">
        <is>
          <t>収入印紙代（売買契約書）</t>
        </is>
      </c>
      <c r="B34" s="9" t="n">
        <v>10000</v>
      </c>
      <c r="C34" s="10" t="inlineStr">
        <is>
          <t>売主が負担した分</t>
        </is>
      </c>
      <c r="D34" s="11" t="n"/>
      <c r="E34" s="10" t="inlineStr">
        <is>
          <t>3面 3「収入印紙代」</t>
        </is>
      </c>
    </row>
    <row r="35" ht="22" customHeight="1">
      <c r="A35" s="8" t="inlineStr">
        <is>
          <t>測量費</t>
        </is>
      </c>
      <c r="B35" s="9" t="n"/>
      <c r="C35" s="10" t="inlineStr"/>
      <c r="D35" s="11" t="n"/>
      <c r="E35" s="10" t="inlineStr">
        <is>
          <t>3面 3（空いた行に書く）</t>
        </is>
      </c>
    </row>
    <row r="36" ht="24" customHeight="1">
      <c r="A36" s="8" t="inlineStr">
        <is>
          <t>売るための建物の取壊し費用</t>
        </is>
      </c>
      <c r="B36" s="9" t="n"/>
      <c r="C36" s="10" t="inlineStr">
        <is>
          <t>更地にして売るとき</t>
        </is>
      </c>
      <c r="D36" s="11" t="n"/>
      <c r="E36" s="10" t="inlineStr">
        <is>
          <t>3面 3（空いた行に書く）</t>
        </is>
      </c>
    </row>
    <row r="37" ht="22" customHeight="1">
      <c r="A37" s="8" t="inlineStr">
        <is>
          <t>貸家の立退料</t>
        </is>
      </c>
      <c r="B37" s="9" t="n"/>
      <c r="C37" s="10" t="inlineStr"/>
      <c r="D37" s="11" t="n"/>
      <c r="E37" s="10" t="inlineStr">
        <is>
          <t>3面 3（空いた行に書く）</t>
        </is>
      </c>
    </row>
    <row r="38" ht="32" customHeight="1">
      <c r="A38" s="8" t="inlineStr">
        <is>
          <t>その他（国税庁の例示に当たるもの）</t>
        </is>
      </c>
      <c r="B38" s="9" t="n"/>
      <c r="C38" s="10" t="inlineStr">
        <is>
          <t>修繕費・固定資産税は含めない</t>
        </is>
      </c>
      <c r="D38" s="11" t="n"/>
      <c r="E38" s="10" t="inlineStr">
        <is>
          <t>3面 3（4行に収まらないときは別紙）</t>
        </is>
      </c>
    </row>
    <row r="39" ht="22" customHeight="1">
      <c r="A39" s="8" t="inlineStr">
        <is>
          <t>譲渡費用の合計（全体）</t>
        </is>
      </c>
      <c r="B39" s="16">
        <f>SUM(B33:B38)</f>
        <v/>
      </c>
      <c r="C39" s="10" t="inlineStr"/>
      <c r="D39" s="11" t="n"/>
      <c r="E39" s="10" t="inlineStr"/>
    </row>
    <row r="40" ht="24" customHeight="1">
      <c r="A40" s="17" t="inlineStr">
        <is>
          <t>あなたの持分の譲渡費用 ③</t>
        </is>
      </c>
      <c r="B40" s="18">
        <f>ROUNDDOWN($B$39*$B$9/$B$10,0)</f>
        <v/>
      </c>
      <c r="C40" s="10" t="inlineStr">
        <is>
          <t>合計に持分を掛ける</t>
        </is>
      </c>
      <c r="D40" s="11" t="n"/>
      <c r="E40" s="10" t="inlineStr">
        <is>
          <t>3面 3「③譲渡費用」</t>
        </is>
      </c>
    </row>
    <row r="42" ht="22" customHeight="1">
      <c r="A42" s="4" t="inlineStr">
        <is>
          <t>4 譲渡所得・税額・手取り（特例なし／3,000万円控除／取得費加算を並べて表示）</t>
        </is>
      </c>
      <c r="B42" s="5" t="n"/>
      <c r="C42" s="5" t="n"/>
      <c r="D42" s="5" t="n"/>
      <c r="E42" s="5" t="n"/>
    </row>
    <row r="43" ht="20" customHeight="1">
      <c r="A43" s="6" t="inlineStr">
        <is>
          <t>項目</t>
        </is>
      </c>
      <c r="B43" s="6" t="inlineStr">
        <is>
          <t>特例なし</t>
        </is>
      </c>
      <c r="C43" s="6" t="inlineStr">
        <is>
          <t>3,000万円控除</t>
        </is>
      </c>
      <c r="D43" s="6" t="inlineStr">
        <is>
          <t>取得費加算</t>
        </is>
      </c>
      <c r="E43" s="6" t="inlineStr">
        <is>
          <t>内訳書の転記先</t>
        </is>
      </c>
    </row>
    <row r="44" ht="28" customHeight="1">
      <c r="A44" s="8" t="inlineStr">
        <is>
          <t>①譲渡価額（収入金額）A</t>
        </is>
      </c>
      <c r="B44" s="20">
        <f>IF($B$10=0,0,ROUNDDOWN(($B$7+$B$8)*$B$9/$B$10,0))</f>
        <v/>
      </c>
      <c r="C44" s="20">
        <f>IF($B$10=0,0,ROUNDDOWN(($B$7+$B$8)*$B$9/$B$10,0))</f>
        <v/>
      </c>
      <c r="D44" s="20">
        <f>IF($B$10=0,0,ROUNDDOWN(($B$7+$B$8)*$B$9/$B$10,0))</f>
        <v/>
      </c>
      <c r="E44" s="10" t="inlineStr">
        <is>
          <t>2面 1(4)①／3面 4「A 収入金額」</t>
        </is>
      </c>
    </row>
    <row r="45" ht="28" customHeight="1">
      <c r="A45" s="8" t="inlineStr">
        <is>
          <t>②取得費（取得費加算の列は「相」の額を含む）</t>
        </is>
      </c>
      <c r="B45" s="20">
        <f>$B$28</f>
        <v/>
      </c>
      <c r="C45" s="20">
        <f>$B$28</f>
        <v/>
      </c>
      <c r="D45" s="20">
        <f>$B$28+MIN(N($B$14),MAX(0,D44-$B$28-$B$40))</f>
        <v/>
      </c>
      <c r="E45" s="10" t="inlineStr">
        <is>
          <t>3面 2(3)②。取得費加算は上段に「相 ×××円」</t>
        </is>
      </c>
    </row>
    <row r="46" ht="22" customHeight="1">
      <c r="A46" s="8" t="inlineStr">
        <is>
          <t>③譲渡費用</t>
        </is>
      </c>
      <c r="B46" s="20">
        <f>$B$40</f>
        <v/>
      </c>
      <c r="C46" s="20">
        <f>$B$40</f>
        <v/>
      </c>
      <c r="D46" s="20">
        <f>$B$40</f>
        <v/>
      </c>
      <c r="E46" s="10" t="inlineStr">
        <is>
          <t>3面 3「③譲渡費用」</t>
        </is>
      </c>
    </row>
    <row r="47" ht="22" customHeight="1">
      <c r="A47" s="8" t="inlineStr">
        <is>
          <t>B 必要経費（②＋③）</t>
        </is>
      </c>
      <c r="B47" s="20">
        <f>B45+B46</f>
        <v/>
      </c>
      <c r="C47" s="20">
        <f>C45+C46</f>
        <v/>
      </c>
      <c r="D47" s="20">
        <f>D45+D46</f>
        <v/>
      </c>
      <c r="E47" s="10" t="inlineStr">
        <is>
          <t>3面 4「B 必要経費」</t>
        </is>
      </c>
    </row>
    <row r="48" ht="22" customHeight="1">
      <c r="A48" s="8" t="inlineStr">
        <is>
          <t>C 差引金額（A−B）</t>
        </is>
      </c>
      <c r="B48" s="20">
        <f>B44-B47</f>
        <v/>
      </c>
      <c r="C48" s="20">
        <f>C44-C47</f>
        <v/>
      </c>
      <c r="D48" s="20">
        <f>D44-D47</f>
        <v/>
      </c>
      <c r="E48" s="10" t="inlineStr">
        <is>
          <t>3面 4「C 差引金額」</t>
        </is>
      </c>
    </row>
    <row r="49" ht="28" customHeight="1">
      <c r="A49" s="8" t="inlineStr">
        <is>
          <t>D 特別控除額</t>
        </is>
      </c>
      <c r="B49" s="20" t="n">
        <v>0</v>
      </c>
      <c r="C49" s="20">
        <f>MIN(IF($B$12="3人以上",20000000,30000000),MAX(0,C48))</f>
        <v/>
      </c>
      <c r="D49" s="20" t="n">
        <v>0</v>
      </c>
      <c r="E49" s="10" t="inlineStr">
        <is>
          <t>3面 4「D 特別控除額」。3,000万円控除は5面 ⑥にも</t>
        </is>
      </c>
    </row>
    <row r="50" ht="22" customHeight="1">
      <c r="A50" s="8" t="inlineStr">
        <is>
          <t>E 譲渡所得金額（C−D）</t>
        </is>
      </c>
      <c r="B50" s="20">
        <f>B48-B49</f>
        <v/>
      </c>
      <c r="C50" s="20">
        <f>C48-C49</f>
        <v/>
      </c>
      <c r="D50" s="20">
        <f>D48-D49</f>
        <v/>
      </c>
      <c r="E50" s="10" t="inlineStr">
        <is>
          <t>3面 4「E 譲渡所得金額」</t>
        </is>
      </c>
    </row>
    <row r="51" ht="28" customHeight="1">
      <c r="A51" s="8" t="inlineStr">
        <is>
          <t>課税譲渡所得金額（千円未満切り捨て）</t>
        </is>
      </c>
      <c r="B51" s="20">
        <f>ROUNDDOWN(MAX(0,B50),-3)</f>
        <v/>
      </c>
      <c r="C51" s="20">
        <f>ROUNDDOWN(MAX(0,C50),-3)</f>
        <v/>
      </c>
      <c r="D51" s="20">
        <f>ROUNDDOWN(MAX(0,D50),-3)</f>
        <v/>
      </c>
      <c r="E51" s="10" t="inlineStr">
        <is>
          <t>申告書第三表へ（内訳書の外）</t>
        </is>
      </c>
    </row>
    <row r="52" ht="28" customHeight="1">
      <c r="A52" s="8" t="inlineStr">
        <is>
          <t>所得税（長期15%／短期30%）</t>
        </is>
      </c>
      <c r="B52" s="20">
        <f>ROUNDDOWN(B51*IF($B$11="長期",15,30)/100,0)</f>
        <v/>
      </c>
      <c r="C52" s="20">
        <f>ROUNDDOWN(C51*IF($B$11="長期",15,30)/100,0)</f>
        <v/>
      </c>
      <c r="D52" s="20">
        <f>ROUNDDOWN(D51*IF($B$11="長期",15,30)/100,0)</f>
        <v/>
      </c>
      <c r="E52" s="10" t="inlineStr">
        <is>
          <t>申告書で計算（目安）</t>
        </is>
      </c>
    </row>
    <row r="53" ht="28" customHeight="1">
      <c r="A53" s="8" t="inlineStr">
        <is>
          <t>復興特別所得税（所得税の2.1%）</t>
        </is>
      </c>
      <c r="B53" s="20">
        <f>ROUNDDOWN(B52*21/1000,0)</f>
        <v/>
      </c>
      <c r="C53" s="20">
        <f>ROUNDDOWN(C52*21/1000,0)</f>
        <v/>
      </c>
      <c r="D53" s="20">
        <f>ROUNDDOWN(D52*21/1000,0)</f>
        <v/>
      </c>
      <c r="E53" s="10" t="inlineStr">
        <is>
          <t>申告書で計算（目安）</t>
        </is>
      </c>
    </row>
    <row r="54" ht="28" customHeight="1">
      <c r="A54" s="8" t="inlineStr">
        <is>
          <t>所得税＋復興特別所得税（100円未満切り捨て）</t>
        </is>
      </c>
      <c r="B54" s="20">
        <f>ROUNDDOWN(B52+B53,-2)</f>
        <v/>
      </c>
      <c r="C54" s="20">
        <f>ROUNDDOWN(C52+C53,-2)</f>
        <v/>
      </c>
      <c r="D54" s="20">
        <f>ROUNDDOWN(D52+D53,-2)</f>
        <v/>
      </c>
      <c r="E54" s="10" t="inlineStr">
        <is>
          <t>申告書で計算（目安）</t>
        </is>
      </c>
    </row>
    <row r="55" ht="22" customHeight="1">
      <c r="A55" s="8" t="inlineStr">
        <is>
          <t>住民税（長期5%／短期9%）</t>
        </is>
      </c>
      <c r="B55" s="20">
        <f>ROUNDDOWN(B51*IF($B$11="長期",5,9)/100,-2)</f>
        <v/>
      </c>
      <c r="C55" s="20">
        <f>ROUNDDOWN(C51*IF($B$11="長期",5,9)/100,-2)</f>
        <v/>
      </c>
      <c r="D55" s="20">
        <f>ROUNDDOWN(D51*IF($B$11="長期",5,9)/100,-2)</f>
        <v/>
      </c>
      <c r="E55" s="10" t="inlineStr">
        <is>
          <t>市区町村の通知で決まる（目安）</t>
        </is>
      </c>
    </row>
    <row r="56" ht="22" customHeight="1">
      <c r="A56" s="17" t="inlineStr">
        <is>
          <t>税額の合計</t>
        </is>
      </c>
      <c r="B56" s="18">
        <f>B54+B55</f>
        <v/>
      </c>
      <c r="C56" s="18">
        <f>C54+C55</f>
        <v/>
      </c>
      <c r="D56" s="18">
        <f>D54+D55</f>
        <v/>
      </c>
      <c r="E56" s="10" t="inlineStr"/>
    </row>
    <row r="57" ht="22" customHeight="1">
      <c r="A57" s="17" t="inlineStr">
        <is>
          <t>手取り（①−③−税額の合計）</t>
        </is>
      </c>
      <c r="B57" s="18">
        <f>B44-B46-B56</f>
        <v/>
      </c>
      <c r="C57" s="18">
        <f>C44-C46-C56</f>
        <v/>
      </c>
      <c r="D57" s="18">
        <f>D44-D46-D56</f>
        <v/>
      </c>
      <c r="E57" s="10" t="inlineStr"/>
    </row>
    <row r="58" ht="22" customHeight="1">
      <c r="A58" s="8" t="inlineStr">
        <is>
          <t>特例なしとの手取りの差</t>
        </is>
      </c>
      <c r="B58" s="21">
        <f>B57-$B$57</f>
        <v/>
      </c>
      <c r="C58" s="21">
        <f>C57-$B$57</f>
        <v/>
      </c>
      <c r="D58" s="21">
        <f>D57-$B$57</f>
        <v/>
      </c>
      <c r="E58" s="10" t="inlineStr"/>
    </row>
    <row r="60" ht="16" customHeight="1">
      <c r="A60" s="22" t="inlineStr">
        <is>
          <t>このシートの前提と、できないこと</t>
        </is>
      </c>
    </row>
    <row r="61" ht="28" customHeight="1">
      <c r="A61" s="3" t="inlineStr">
        <is>
          <t>・3,000万円控除の列は、要件（昭和56年5月31日以前の建築、売却代金1億円以下など）を満たす場合の計算です。要件の判定は /tools/akiya-3000man/ で行います。</t>
        </is>
      </c>
    </row>
    <row r="62" ht="28" customHeight="1">
      <c r="A62" s="3" t="inlineStr">
        <is>
          <t>・3,000万円控除と取得費加算は、同じ家と敷地で併用できません。2つの列は「どちらかを使った場合」の比較です。</t>
        </is>
      </c>
    </row>
    <row r="63" ht="28" customHeight="1">
      <c r="A63" s="3" t="inlineStr">
        <is>
          <t>・取得費加算の加算額は、譲渡所得（特例を使わない場合の譲渡益）が上限です。このシートは上限を自動で適用します。</t>
        </is>
      </c>
    </row>
    <row r="64" ht="28" customHeight="1">
      <c r="A64" s="3" t="inlineStr">
        <is>
          <t>・端数処理：課税譲渡所得は1,000円未満、所得税等と住民税は100円未満を切り捨てる計算です。復興特別所得税は所得税×2.1%の円未満切り捨て。住民税の端数は目安です。</t>
        </is>
      </c>
    </row>
    <row r="65" ht="28" customHeight="1">
      <c r="A65" s="3" t="inlineStr">
        <is>
          <t>・2027年（令和9年）1月1日以後は、復興特別所得税1.1%と防衛特別所得税1%に分かれますが、合計2.1%は変わらず、長期20.315%・短期39.63%も同じです。</t>
        </is>
      </c>
    </row>
    <row r="66" ht="28" customHeight="1">
      <c r="A66" s="3" t="inlineStr">
        <is>
          <t>・譲渡損失（赤字）のときは税額を0円とし、他の所得との損益通算や繰越控除は計算しません。事業用の不動産、他の特例との併用は対象外です。</t>
        </is>
      </c>
    </row>
    <row r="67" ht="28" customHeight="1">
      <c r="A67" s="3" t="inlineStr">
        <is>
          <t>・持分があるときは、売却価格・取得価額・譲渡費用の全体の額を入れると、あなたの持分の分を自動で計算します（円未満切り捨て）。</t>
        </is>
      </c>
    </row>
    <row r="68" ht="28" customHeight="1">
      <c r="A68" s="3" t="inlineStr">
        <is>
          <t>・このシートは内訳書そのものではありません。申告書は国税庁の様式または確定申告書等作成コーナーで作成し、最終判断は税務署・税理士にご確認ください。</t>
        </is>
      </c>
    </row>
    <row r="70" ht="22" customHeight="1">
      <c r="A70" s="4" t="inlineStr">
        <is>
          <t>5 この見本を内訳書に書き写すと（記入値）</t>
        </is>
      </c>
      <c r="B70" s="5" t="n"/>
      <c r="C70" s="5" t="n"/>
      <c r="D70" s="5" t="n"/>
      <c r="E70" s="5" t="n"/>
    </row>
    <row r="71" ht="20" customHeight="1">
      <c r="A71" s="6" t="inlineStr">
        <is>
          <t>欄</t>
        </is>
      </c>
      <c r="B71" s="6" t="inlineStr">
        <is>
          <t>記入する内容</t>
        </is>
      </c>
      <c r="C71" s="23" t="n"/>
      <c r="D71" s="7" t="n"/>
      <c r="E71" s="6" t="inlineStr">
        <is>
          <t>メモ</t>
        </is>
      </c>
    </row>
    <row r="72" ht="26" customHeight="1">
      <c r="A72" s="10" t="inlineStr">
        <is>
          <t>2面 1(1) 所在地</t>
        </is>
      </c>
      <c r="B72" s="10" t="inlineStr">
        <is>
          <t>売った土地・建物の所在地番・住居表示</t>
        </is>
      </c>
      <c r="C72" s="11" t="n"/>
      <c r="D72" s="11" t="n"/>
      <c r="E72" s="10" t="inlineStr">
        <is>
          <t>契約書・登記事項証明書のとおり</t>
        </is>
      </c>
    </row>
    <row r="73" ht="26" customHeight="1">
      <c r="A73" s="10" t="inlineStr">
        <is>
          <t>2面 1(2) 利用状況</t>
        </is>
      </c>
      <c r="B73" s="10" t="inlineStr">
        <is>
          <t>「未利用」にチェック（空き家のとき）</t>
        </is>
      </c>
      <c r="C73" s="11" t="n"/>
      <c r="D73" s="11" t="n"/>
      <c r="E73" s="10" t="inlineStr">
        <is>
          <t>実際の利用状況に合わせる</t>
        </is>
      </c>
    </row>
    <row r="74" ht="26" customHeight="1">
      <c r="A74" s="10" t="inlineStr">
        <is>
          <t>2面 1(2) 売買契約日・引渡した日</t>
        </is>
      </c>
      <c r="B74" s="10" t="inlineStr">
        <is>
          <t>2026年（令和8年）中の契約・引渡しの日付</t>
        </is>
      </c>
      <c r="C74" s="11" t="n"/>
      <c r="D74" s="11" t="n"/>
      <c r="E74" s="10" t="inlineStr">
        <is>
          <t>見本は日付を定めていない</t>
        </is>
      </c>
    </row>
    <row r="75" ht="26" customHeight="1">
      <c r="A75" s="10" t="inlineStr">
        <is>
          <t>2面 1(4) ① 譲渡価額</t>
        </is>
      </c>
      <c r="B75" s="24">
        <f>B44</f>
        <v/>
      </c>
      <c r="C75" s="11" t="n"/>
      <c r="D75" s="11" t="n"/>
      <c r="E75" s="10" t="inlineStr">
        <is>
          <t>売買契約書の金額</t>
        </is>
      </c>
    </row>
    <row r="76" ht="26" customHeight="1">
      <c r="A76" s="10" t="inlineStr">
        <is>
          <t>3面 2(1) 土地「購入先」「氏名」</t>
        </is>
      </c>
      <c r="B76" s="10" t="inlineStr">
        <is>
          <t>「令和〇年相続」／「18,000,000×0.05」</t>
        </is>
      </c>
      <c r="C76" s="11" t="n"/>
      <c r="D76" s="11" t="n"/>
      <c r="E76" s="10" t="inlineStr">
        <is>
          <t>概算取得費（5%）の書き方</t>
        </is>
      </c>
    </row>
    <row r="77" ht="26" customHeight="1">
      <c r="A77" s="10" t="inlineStr">
        <is>
          <t>3面 2(1) 土地 購入代金（5%）</t>
        </is>
      </c>
      <c r="B77" s="24">
        <f>B27</f>
        <v/>
      </c>
      <c r="C77" s="11" t="n"/>
      <c r="D77" s="11" t="n"/>
      <c r="E77" s="10" t="inlineStr">
        <is>
          <t>譲渡価額の5%。建物の償却計算は書かない</t>
        </is>
      </c>
    </row>
    <row r="78" ht="26" customHeight="1">
      <c r="A78" s="10" t="inlineStr">
        <is>
          <t>3面 2(3) ② 取得費（3通りとも）</t>
        </is>
      </c>
      <c r="B78" s="24">
        <f>B45</f>
        <v/>
      </c>
      <c r="C78" s="11" t="n"/>
      <c r="D78" s="11" t="n"/>
      <c r="E78" s="10" t="inlineStr">
        <is>
          <t>概算の5%の額</t>
        </is>
      </c>
    </row>
    <row r="79" ht="26" customHeight="1">
      <c r="A79" s="10" t="inlineStr">
        <is>
          <t>3面 2(3) ② 上段（取得費加算のとき）</t>
        </is>
      </c>
      <c r="B79" s="25">
        <f>D45-B45</f>
        <v/>
      </c>
      <c r="C79" s="11" t="n"/>
      <c r="D79" s="11" t="n"/>
      <c r="E79" s="10" t="inlineStr">
        <is>
          <t>「相 ×××円」と二段書き</t>
        </is>
      </c>
    </row>
    <row r="80" ht="26" customHeight="1">
      <c r="A80" s="10" t="inlineStr">
        <is>
          <t>3面 3 仲介手数料</t>
        </is>
      </c>
      <c r="B80" s="24">
        <f>B33</f>
        <v/>
      </c>
      <c r="C80" s="11" t="n"/>
      <c r="D80" s="11" t="n"/>
      <c r="E80" s="10" t="inlineStr">
        <is>
          <t>支払先の住所・名称・支払年月日も書く</t>
        </is>
      </c>
    </row>
    <row r="81" ht="26" customHeight="1">
      <c r="A81" s="10" t="inlineStr">
        <is>
          <t>3面 3 収入印紙代</t>
        </is>
      </c>
      <c r="B81" s="24">
        <f>B34</f>
        <v/>
      </c>
      <c r="C81" s="11" t="n"/>
      <c r="D81" s="11" t="n"/>
      <c r="E81" s="10" t="inlineStr"/>
    </row>
    <row r="82" ht="26" customHeight="1">
      <c r="A82" s="10" t="inlineStr">
        <is>
          <t>3面 3 ③ 譲渡費用</t>
        </is>
      </c>
      <c r="B82" s="24">
        <f>B40</f>
        <v/>
      </c>
      <c r="C82" s="11" t="n"/>
      <c r="D82" s="11" t="n"/>
      <c r="E82" s="10" t="inlineStr"/>
    </row>
    <row r="83" ht="26" customHeight="1">
      <c r="A83" s="10" t="inlineStr">
        <is>
          <t>3面 4 区分・特例適用条文（3,000万円控除）</t>
        </is>
      </c>
      <c r="B83" s="10" t="inlineStr">
        <is>
          <t>長期に○／措法35条3項</t>
        </is>
      </c>
      <c r="C83" s="11" t="n"/>
      <c r="D83" s="11" t="n"/>
      <c r="E83" s="10" t="inlineStr">
        <is>
          <t>5面を添付し、1面左下の「5面」に○</t>
        </is>
      </c>
    </row>
    <row r="84" ht="26" customHeight="1">
      <c r="A84" s="10" t="inlineStr">
        <is>
          <t>3面 4 A 収入金額</t>
        </is>
      </c>
      <c r="B84" s="24">
        <f>C44</f>
        <v/>
      </c>
      <c r="C84" s="11" t="n"/>
      <c r="D84" s="11" t="n"/>
      <c r="E84" s="10" t="inlineStr"/>
    </row>
    <row r="85" ht="26" customHeight="1">
      <c r="A85" s="10" t="inlineStr">
        <is>
          <t>3面 4 B 必要経費（3,000万円控除）</t>
        </is>
      </c>
      <c r="B85" s="24">
        <f>C47</f>
        <v/>
      </c>
      <c r="C85" s="11" t="n"/>
      <c r="D85" s="11" t="n"/>
      <c r="E85" s="10" t="inlineStr">
        <is>
          <t>取得費加算は相の額を加えた額</t>
        </is>
      </c>
    </row>
    <row r="86" ht="26" customHeight="1">
      <c r="A86" s="10" t="inlineStr">
        <is>
          <t>3面 4 C 差引金額</t>
        </is>
      </c>
      <c r="B86" s="24">
        <f>C48</f>
        <v/>
      </c>
      <c r="C86" s="11" t="n"/>
      <c r="D86" s="11" t="n"/>
      <c r="E86" s="10" t="inlineStr"/>
    </row>
    <row r="87" ht="26" customHeight="1">
      <c r="A87" s="10" t="inlineStr">
        <is>
          <t>3面 4 D 特別控除額（3,000万円控除）</t>
        </is>
      </c>
      <c r="B87" s="24">
        <f>C49</f>
        <v/>
      </c>
      <c r="C87" s="11" t="n"/>
      <c r="D87" s="11" t="n"/>
      <c r="E87" s="10" t="inlineStr">
        <is>
          <t>譲渡所得が上限</t>
        </is>
      </c>
    </row>
    <row r="88" ht="26" customHeight="1">
      <c r="A88" s="10" t="inlineStr">
        <is>
          <t>3面 4 E 譲渡所得金額（3,000万円控除）</t>
        </is>
      </c>
      <c r="B88" s="24">
        <f>C50</f>
        <v/>
      </c>
      <c r="C88" s="11" t="n"/>
      <c r="D88" s="11" t="n"/>
      <c r="E88" s="10" t="inlineStr">
        <is>
          <t>0円でも申告は必要</t>
        </is>
      </c>
    </row>
  </sheetData>
  <mergeCells count="66">
    <mergeCell ref="C34:D34"/>
    <mergeCell ref="C6:D6"/>
    <mergeCell ref="C24:D24"/>
    <mergeCell ref="C33:D33"/>
    <mergeCell ref="A64:E64"/>
    <mergeCell ref="A60:E60"/>
    <mergeCell ref="B73:D73"/>
    <mergeCell ref="C14:D14"/>
    <mergeCell ref="A1:E1"/>
    <mergeCell ref="B88:D88"/>
    <mergeCell ref="B82:D82"/>
    <mergeCell ref="B78:D78"/>
    <mergeCell ref="A61:E61"/>
    <mergeCell ref="C26:D26"/>
    <mergeCell ref="B87:D87"/>
    <mergeCell ref="A70:E70"/>
    <mergeCell ref="C35:D35"/>
    <mergeCell ref="C20:D20"/>
    <mergeCell ref="A65:E65"/>
    <mergeCell ref="C10:D10"/>
    <mergeCell ref="A16:E16"/>
    <mergeCell ref="C25:D25"/>
    <mergeCell ref="B84:D84"/>
    <mergeCell ref="B74:D74"/>
    <mergeCell ref="C22:D22"/>
    <mergeCell ref="C40:D40"/>
    <mergeCell ref="C9:D9"/>
    <mergeCell ref="A66:E66"/>
    <mergeCell ref="B83:D83"/>
    <mergeCell ref="A3:E3"/>
    <mergeCell ref="C12:D12"/>
    <mergeCell ref="B80:D80"/>
    <mergeCell ref="C21:D21"/>
    <mergeCell ref="B76:D76"/>
    <mergeCell ref="A2:E2"/>
    <mergeCell ref="B79:D79"/>
    <mergeCell ref="C11:D11"/>
    <mergeCell ref="A42:E42"/>
    <mergeCell ref="C27:D27"/>
    <mergeCell ref="B85:D85"/>
    <mergeCell ref="C36:D36"/>
    <mergeCell ref="A5:E5"/>
    <mergeCell ref="B75:D75"/>
    <mergeCell ref="C17:D17"/>
    <mergeCell ref="C23:D23"/>
    <mergeCell ref="C39:D39"/>
    <mergeCell ref="C8:D8"/>
    <mergeCell ref="B81:D81"/>
    <mergeCell ref="B86:D86"/>
    <mergeCell ref="B72:D72"/>
    <mergeCell ref="A29:E29"/>
    <mergeCell ref="C32:D32"/>
    <mergeCell ref="C7:D7"/>
    <mergeCell ref="C38:D38"/>
    <mergeCell ref="A62:E62"/>
    <mergeCell ref="B71:D71"/>
    <mergeCell ref="C19:D19"/>
    <mergeCell ref="C37:D37"/>
    <mergeCell ref="A63:E63"/>
    <mergeCell ref="A68:E68"/>
    <mergeCell ref="C28:D28"/>
    <mergeCell ref="C13:D13"/>
    <mergeCell ref="C18:D18"/>
    <mergeCell ref="B77:D77"/>
    <mergeCell ref="A31:E31"/>
    <mergeCell ref="A67:E67"/>
  </mergeCells>
  <dataValidations count="4">
    <dataValidation sqref="B11" showDropDown="0" showInputMessage="0" showErrorMessage="0" allowBlank="0" type="list">
      <formula1>"長期,短期"</formula1>
    </dataValidation>
    <dataValidation sqref="B12" showDropDown="0" showInputMessage="0" showErrorMessage="0" allowBlank="0" type="list">
      <formula1>"2人以下,3人以上"</formula1>
    </dataValidation>
    <dataValidation sqref="B13" showDropDown="0" showInputMessage="0" showErrorMessage="0" allowBlank="0" type="list">
      <formula1>"概算（譲渡価額の5%）,実額（購入代金などが分かる）"</formula1>
    </dataValidation>
    <dataValidation sqref="B20" showDropDown="0" showInputMessage="0" showErrorMessage="0" allowBlank="1" type="list">
      <formula1>"木造,木骨モルタル,(鉄骨)鉄筋コンクリート,金属造①,金属造②"</formula1>
    </dataValidation>
  </dataValidations>
  <printOptions horizontalCentered="1"/>
  <pageMargins left="0.4" right="0.4" top="0.5" bottom="0.5" header="0.5" footer="0.5"/>
  <pageSetup orientation="portrait" paperSize="9" fitToHeight="0" fitToWidth="1"/>
  <headerFooter>
    <oddHeader/>
    <oddFooter>&amp;C実家の手引き https://akiya-jikka.com/  計算は目安です  &amp;P/&amp;N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52" customWidth="1" min="3" max="3"/>
    <col width="20" customWidth="1" min="4" max="4"/>
  </cols>
  <sheetData>
    <row r="1" ht="28" customHeight="1">
      <c r="A1" s="1" t="inlineStr">
        <is>
          <t>償却率と注意（非業務用の建物）</t>
        </is>
      </c>
    </row>
    <row r="2" ht="30" customHeight="1">
      <c r="A2" s="2" t="inlineStr">
        <is>
          <t>出典：実家の手引き（https://akiya-jikka.com/after/joto-uchiwakesho/）作成日2026-10-25。計算は目安で、申告は税務署・税理士に確認</t>
        </is>
      </c>
    </row>
    <row r="4">
      <c r="A4" s="26" t="inlineStr">
        <is>
          <t>居住用（非業務用）の建物の償却率</t>
        </is>
      </c>
      <c r="B4" s="27" t="n"/>
      <c r="C4" s="27" t="n"/>
      <c r="D4" s="27" t="n"/>
    </row>
    <row r="5">
      <c r="A5" s="28" t="inlineStr">
        <is>
          <t>構造</t>
        </is>
      </c>
      <c r="B5" s="28" t="inlineStr">
        <is>
          <t>償却率</t>
        </is>
      </c>
      <c r="C5" s="28" t="inlineStr">
        <is>
          <t>注記</t>
        </is>
      </c>
    </row>
    <row r="6">
      <c r="A6" s="29" t="inlineStr">
        <is>
          <t>木造</t>
        </is>
      </c>
      <c r="B6" s="30" t="n">
        <v>0.031</v>
      </c>
      <c r="C6" s="10" t="inlineStr"/>
    </row>
    <row r="7">
      <c r="A7" s="29" t="inlineStr">
        <is>
          <t>木骨モルタル</t>
        </is>
      </c>
      <c r="B7" s="30" t="n">
        <v>0.034</v>
      </c>
      <c r="C7" s="10" t="inlineStr"/>
    </row>
    <row r="8">
      <c r="A8" s="29" t="inlineStr">
        <is>
          <t>(鉄骨)鉄筋コンクリート</t>
        </is>
      </c>
      <c r="B8" s="30" t="n">
        <v>0.015</v>
      </c>
      <c r="C8" s="10" t="inlineStr"/>
    </row>
    <row r="9">
      <c r="A9" s="29" t="inlineStr">
        <is>
          <t>金属造①</t>
        </is>
      </c>
      <c r="B9" s="30" t="n">
        <v>0.036</v>
      </c>
      <c r="C9" s="10" t="inlineStr">
        <is>
          <t>軽量鉄骨造のうち骨格材の肉厚が3mm以下</t>
        </is>
      </c>
    </row>
    <row r="10">
      <c r="A10" s="29" t="inlineStr">
        <is>
          <t>金属造②</t>
        </is>
      </c>
      <c r="B10" s="30" t="n">
        <v>0.025</v>
      </c>
      <c r="C10" s="10" t="inlineStr">
        <is>
          <t>軽量鉄骨造のうち骨格材の肉厚が3mm超4mm以下</t>
        </is>
      </c>
    </row>
    <row r="11" ht="18" customHeight="1">
      <c r="A11" s="3" t="inlineStr">
        <is>
          <t>出典：国税庁 No.3261「建物の取得費の計算」、譲渡所得の内訳書1面（令和7年分以降用）。確認日2026-10-25。</t>
        </is>
      </c>
    </row>
    <row r="13">
      <c r="A13" s="26" t="inlineStr">
        <is>
          <t>償却費相当額の計算例（取得価額など以下は見本の数字）</t>
        </is>
      </c>
      <c r="B13" s="27" t="n"/>
      <c r="C13" s="27" t="n"/>
      <c r="D13" s="27" t="n"/>
    </row>
    <row r="14">
      <c r="A14" s="28" t="inlineStr">
        <is>
          <t>条件</t>
        </is>
      </c>
      <c r="B14" s="28" t="inlineStr">
        <is>
          <t>経過年数</t>
        </is>
      </c>
      <c r="C14" s="28" t="inlineStr">
        <is>
          <t>計算</t>
        </is>
      </c>
      <c r="D14" s="28" t="inlineStr">
        <is>
          <t>償却費相当額</t>
        </is>
      </c>
    </row>
    <row r="15" ht="28" customHeight="1">
      <c r="A15" s="31" t="inlineStr">
        <is>
          <t>木造・取得価額10,000,000円</t>
        </is>
      </c>
      <c r="B15" s="32" t="n">
        <v>28</v>
      </c>
      <c r="C15" s="10" t="inlineStr">
        <is>
          <t>10,000,000×0.9×0.031×28年</t>
        </is>
      </c>
      <c r="D15" s="20">
        <f>MIN(ROUNDDOWN(10000000*9*31*B15/10000,0),ROUNDDOWN(10000000*95/100,0))</f>
        <v/>
      </c>
    </row>
    <row r="16" ht="28" customHeight="1">
      <c r="A16" s="31" t="inlineStr">
        <is>
          <t>木造・取得価額10,000,000円</t>
        </is>
      </c>
      <c r="B16" s="32" t="n">
        <v>40</v>
      </c>
      <c r="C16" s="10" t="inlineStr">
        <is>
          <t>計算上は11,160,000円。取得価額の95%（9,500,000円）が上限</t>
        </is>
      </c>
      <c r="D16" s="20">
        <f>MIN(ROUNDDOWN(10000000*9*31*B16/10000,0),ROUNDDOWN(10000000*95/100,0))</f>
        <v/>
      </c>
    </row>
    <row r="17">
      <c r="A17" s="3" t="inlineStr">
        <is>
          <t>取得費は「建物の取得価額−償却費相当額」。上の2つなら、2,188,000円と500,000円です。</t>
        </is>
      </c>
    </row>
    <row r="19">
      <c r="A19" s="26" t="inlineStr">
        <is>
          <t>注意</t>
        </is>
      </c>
      <c r="B19" s="27" t="n"/>
      <c r="C19" s="27" t="n"/>
      <c r="D19" s="27" t="n"/>
    </row>
    <row r="20" ht="30" customHeight="1">
      <c r="A20" s="3" t="inlineStr">
        <is>
          <t>・経過年数は、被相続人が建物を取得（建築）した日から売った日までの期間。6か月以上の端数は1年に切り上げ、6か月未満は切り捨てます。</t>
        </is>
      </c>
    </row>
    <row r="21" ht="30" customHeight="1">
      <c r="A21" s="3" t="inlineStr">
        <is>
          <t>・取得費が分からないときは、償却の計算をせず、譲渡価額の5%を取得費にできます（国税庁 No.3258）。</t>
        </is>
      </c>
    </row>
    <row r="22" ht="30" customHeight="1">
      <c r="A22" s="3" t="inlineStr">
        <is>
          <t>・建物と土地を一括で買っていて価額が分かれていないときは、国税庁の「建物の標準的な建築価額表」で建物の価額を出す方法があります（令和7年分の譲渡所得の申告のしかた）。</t>
        </is>
      </c>
    </row>
    <row r="23" ht="30" customHeight="1">
      <c r="A23" s="3" t="inlineStr">
        <is>
          <t>・業務用（貸家など）だった建物の償却費は、確定申告書の減価償却費の累計を使います。このシートは居住用の計算です。</t>
        </is>
      </c>
    </row>
    <row r="24" ht="30" customHeight="1">
      <c r="A24" s="3" t="inlineStr">
        <is>
          <t>・このシートは目安です。申告は税務署・税理士にご確認ください。</t>
        </is>
      </c>
    </row>
  </sheetData>
  <mergeCells count="12">
    <mergeCell ref="A1:D1"/>
    <mergeCell ref="A17:D17"/>
    <mergeCell ref="A23:D23"/>
    <mergeCell ref="A22:D22"/>
    <mergeCell ref="A4:D4"/>
    <mergeCell ref="A20:D20"/>
    <mergeCell ref="A21:D21"/>
    <mergeCell ref="A24:D24"/>
    <mergeCell ref="A2:D2"/>
    <mergeCell ref="A11:D11"/>
    <mergeCell ref="A19:D19"/>
    <mergeCell ref="A13:D13"/>
  </mergeCells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2026-10-25T04:00:35Z</dcterms:created>
  <dcterms:modified xmlns:dcterms="http://purl.org/dc/terms/" xmlns:xsi="http://www.w3.org/2001/XMLSchema-instance" xsi:type="dcterms:W3CDTF">2026-10-25T04:00:36Z</dcterms:modified>
</cp:coreProperties>
</file>