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スケジュール表" sheetId="1" state="visible" r:id="rId1"/>
    <sheet xmlns:r="http://schemas.openxmlformats.org/officeDocument/2006/relationships" name="記入例（見本）" sheetId="2" state="visible" r:id="rId2"/>
    <sheet xmlns:r="http://schemas.openxmlformats.org/officeDocument/2006/relationships" name="各行の説明" sheetId="3" state="visible" r:id="rId3"/>
  </sheets>
  <definedNames>
    <definedName name="_xlnm.Print_Area" localSheetId="0">'スケジュール表'!$A$1:$AG$37</definedName>
    <definedName name="_xlnm.Print_Area" localSheetId="1">'記入例（見本）'!$A$1:$AG$37</definedName>
    <definedName name="_xlnm.Print_Area" localSheetId="2">'各行の説明'!$A$1:$E$19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yyyy&quot;年&quot;m&quot;月&quot;"/>
    <numFmt numFmtId="166" formatCode="yy/m"/>
    <numFmt numFmtId="167" formatCode="0&quot;日&quot;"/>
    <numFmt numFmtId="168" formatCode="yyyy-mm-dd"/>
  </numFmts>
  <fonts count="12">
    <font>
      <name val="Calibri"/>
      <family val="2"/>
      <color theme="1"/>
      <sz val="11"/>
      <scheme val="minor"/>
    </font>
    <font>
      <name val="メイリオ"/>
      <b val="1"/>
      <color rgb="001F3864"/>
      <sz val="15"/>
    </font>
    <font>
      <name val="メイリオ"/>
      <color rgb="00444444"/>
      <sz val="9"/>
    </font>
    <font>
      <name val="メイリオ"/>
      <color rgb="00000000"/>
      <sz val="9"/>
    </font>
    <font>
      <name val="メイリオ"/>
      <b val="1"/>
      <color rgb="00000000"/>
      <sz val="10"/>
    </font>
    <font>
      <name val="メイリオ"/>
      <b val="1"/>
      <color rgb="00000000"/>
      <sz val="9"/>
    </font>
    <font>
      <name val="メイリオ"/>
      <color rgb="00000000"/>
      <sz val="10"/>
    </font>
    <font>
      <name val="メイリオ"/>
      <b val="1"/>
      <color rgb="00FFFFFF"/>
      <sz val="9"/>
    </font>
    <font>
      <name val="メイリオ"/>
      <b val="1"/>
      <color rgb="00FFFFFF"/>
      <sz val="8"/>
    </font>
    <font>
      <name val="メイリオ"/>
      <color rgb="00000000"/>
      <sz val="8"/>
    </font>
    <font>
      <name val="メイリオ"/>
      <b val="1"/>
      <color rgb="001F3864"/>
      <sz val="14"/>
    </font>
    <font>
      <name val="メイリオ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D9E2F3"/>
        <bgColor rgb="00D9E2F3"/>
      </patternFill>
    </fill>
    <fill>
      <patternFill patternType="solid">
        <fgColor rgb="00FFF2CC"/>
        <bgColor rgb="00FFF2CC"/>
      </patternFill>
    </fill>
    <fill>
      <patternFill patternType="solid">
        <fgColor rgb="00E7E6E6"/>
        <bgColor rgb="00E7E6E6"/>
      </patternFill>
    </fill>
    <fill>
      <patternFill patternType="solid">
        <fgColor rgb="001F3864"/>
        <bgColor rgb="001F3864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166" fontId="8" fillId="5" borderId="1" applyAlignment="1" pivotButton="0" quotePrefix="0" xfId="0">
      <alignment horizontal="center" vertical="center" textRotation="90"/>
    </xf>
    <xf numFmtId="0" fontId="3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b val="1"/>
        <color rgb="00FFFFFF"/>
      </font>
      <fill>
        <patternFill patternType="solid">
          <fgColor rgb="00C55A11"/>
          <bgColor rgb="00C55A11"/>
        </patternFill>
      </fill>
    </dxf>
    <dxf>
      <font>
        <b val="1"/>
        <color rgb="00FFFFFF"/>
      </font>
      <fill>
        <patternFill patternType="solid">
          <fgColor rgb="002F5597"/>
          <bgColor rgb="002F5597"/>
        </patternFill>
      </fill>
    </dxf>
    <dxf>
      <font>
        <b val="1"/>
        <color rgb="00FFFFFF"/>
      </font>
      <fill>
        <patternFill patternType="solid">
          <fgColor rgb="001F3864"/>
          <bgColor rgb="001F3864"/>
        </patternFill>
      </fill>
    </dxf>
    <dxf>
      <font>
        <b val="1"/>
        <color rgb="00000000"/>
      </font>
      <fill>
        <patternFill patternType="solid">
          <fgColor rgb="00FFD966"/>
          <bgColor rgb="00FFD966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3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7" customWidth="1" min="3" max="3"/>
    <col width="9" customWidth="1" min="4" max="4"/>
    <col width="13.5" customWidth="1" min="5" max="5"/>
    <col width="13.5" customWidth="1" min="6" max="6"/>
    <col width="8" customWidth="1" min="7" max="7"/>
    <col width="15" customWidth="1" min="8" max="8"/>
    <col width="28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</cols>
  <sheetData>
    <row r="1" ht="26" customHeight="1">
      <c r="A1" s="1" t="inlineStr">
        <is>
          <t>相続した家の売却スケジュール表（相続から確定申告までの期限と段取り）</t>
        </is>
      </c>
    </row>
    <row r="2">
      <c r="A2" s="2" t="inlineStr">
        <is>
          <t>出典：実家の手引き（https://akiya-jikka.com/sell/baikyaku-schedule/）　作成日2026-10-25</t>
        </is>
      </c>
    </row>
    <row r="3" ht="30" customHeight="1">
      <c r="A3" s="3" t="inlineStr">
        <is>
          <t>使い方：黄色の欄に、亡くなった日と決済・引渡し予定日を入れます。法令の期限（A）と、決済日から逆算した段取り（B）の日付、右の月ごとの表（24か月分）が自動で出ます。段取りの所要日数（D列）は目安（見本）なので、書き換えられます。</t>
        </is>
      </c>
    </row>
    <row r="5">
      <c r="A5" s="4" t="inlineStr">
        <is>
          <t>入力（黄色の欄）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</row>
    <row r="6" ht="21" customHeight="1">
      <c r="B6" s="5" t="inlineStr">
        <is>
          <t>亡くなった日（相続開始日）　必須</t>
        </is>
      </c>
      <c r="C6" s="6" t="n"/>
      <c r="D6" s="6" t="n"/>
      <c r="E6" s="7" t="n"/>
      <c r="F6" s="8" t="n"/>
      <c r="G6" s="3" t="inlineStr">
        <is>
          <t>3,000万円控除の期限に使います</t>
        </is>
      </c>
    </row>
    <row r="7" ht="21" customHeight="1">
      <c r="B7" s="5" t="inlineStr">
        <is>
          <t>相続の開始を知った日（空欄なら亡くなった日）</t>
        </is>
      </c>
      <c r="C7" s="6" t="n"/>
      <c r="D7" s="6" t="n"/>
      <c r="E7" s="7" t="n"/>
      <c r="F7" s="8" t="n"/>
      <c r="G7" s="3" t="inlineStr">
        <is>
          <t>相続放棄・相続税・相続登記の期限に使います。3つの起算日が違うときは、期限カレンダーで別々に入れてください</t>
        </is>
      </c>
    </row>
    <row r="8" ht="21" customHeight="1">
      <c r="B8" s="5" t="inlineStr">
        <is>
          <t>決済・引渡し予定日（売却予定日）</t>
        </is>
      </c>
      <c r="C8" s="6" t="n"/>
      <c r="D8" s="6" t="n"/>
      <c r="E8" s="7" t="n"/>
      <c r="F8" s="8" t="n"/>
      <c r="G8" s="3" t="inlineStr">
        <is>
          <t>段取りの逆算と、確定申告の年の判定に使います</t>
        </is>
      </c>
    </row>
    <row r="9" ht="21" customHeight="1">
      <c r="B9" s="5" t="inlineStr">
        <is>
          <t>相続税の申告が必要になる見込み</t>
        </is>
      </c>
      <c r="C9" s="6" t="n"/>
      <c r="D9" s="6" t="n"/>
      <c r="E9" s="9" t="n"/>
      <c r="F9" s="8" t="n"/>
      <c r="G9" s="3" t="inlineStr">
        <is>
          <t>「いいえ」を選ぶと、取得費加算を対象外にします（空欄は「はい」と同じ）</t>
        </is>
      </c>
    </row>
    <row r="10" ht="21" customHeight="1">
      <c r="B10" s="5" t="inlineStr">
        <is>
          <t>今日の日付（空欄なら、開いた日の日付）</t>
        </is>
      </c>
      <c r="C10" s="6" t="n"/>
      <c r="D10" s="6" t="n"/>
      <c r="E10" s="7" t="n"/>
      <c r="F10" s="8" t="n"/>
      <c r="G10" s="3" t="inlineStr">
        <is>
          <t>固定したいときだけ入れます</t>
        </is>
      </c>
    </row>
    <row r="11" ht="21" customHeight="1">
      <c r="B11" s="5" t="inlineStr">
        <is>
          <t>表の開始月（空欄なら自動）</t>
        </is>
      </c>
      <c r="C11" s="6" t="n"/>
      <c r="D11" s="6" t="n"/>
      <c r="E11" s="10" t="n"/>
      <c r="F11" s="8" t="n"/>
      <c r="G11" s="3" t="inlineStr">
        <is>
          <t>月ごとの表の最初の月です。空欄なら、今日と段取りの最も早い開始日の月から始まります</t>
        </is>
      </c>
    </row>
    <row r="12" ht="20" customHeight="1">
      <c r="B12" s="11" t="inlineStr">
        <is>
          <t>基準にする今日（自動）</t>
        </is>
      </c>
      <c r="C12" s="6" t="n"/>
      <c r="D12" s="6" t="n"/>
      <c r="E12" s="12">
        <f>IF($E$10="",TODAY(),$E$10)</f>
        <v/>
      </c>
      <c r="F12" s="13" t="n"/>
      <c r="G12" s="3" t="inlineStr">
        <is>
          <t>「今日から」の日数に使います</t>
        </is>
      </c>
    </row>
    <row r="13" ht="46" customHeight="1">
      <c r="A13" s="14" t="inlineStr">
        <is>
          <t>No.</t>
        </is>
      </c>
      <c r="B13" s="14" t="inlineStr">
        <is>
          <t>期限・段取り</t>
        </is>
      </c>
      <c r="C13" s="14" t="inlineStr">
        <is>
          <t>種類</t>
        </is>
      </c>
      <c r="D13" s="14" t="inlineStr">
        <is>
          <t>所要日数
（目安）</t>
        </is>
      </c>
      <c r="E13" s="14" t="inlineStr">
        <is>
          <t>開始日</t>
        </is>
      </c>
      <c r="F13" s="14" t="inlineStr">
        <is>
          <t>期限・終了日</t>
        </is>
      </c>
      <c r="G13" s="14" t="inlineStr">
        <is>
          <t>曜日
（右の日付）</t>
        </is>
      </c>
      <c r="H13" s="14" t="inlineStr">
        <is>
          <t>今日から</t>
        </is>
      </c>
      <c r="I13" s="14" t="inlineStr">
        <is>
          <t>確認</t>
        </is>
      </c>
      <c r="J13" s="15">
        <f>IF($E$11&lt;&gt;"",DATE(YEAR($E$11),MONTH($E$11),1),DATE(YEAR(MIN($E$12,$E$23:$E$30)),MONTH(MIN($E$12,$E$23:$E$30)),1))</f>
        <v/>
      </c>
      <c r="K13" s="15">
        <f>EDATE(J13,1)</f>
        <v/>
      </c>
      <c r="L13" s="15">
        <f>EDATE(K13,1)</f>
        <v/>
      </c>
      <c r="M13" s="15">
        <f>EDATE(L13,1)</f>
        <v/>
      </c>
      <c r="N13" s="15">
        <f>EDATE(M13,1)</f>
        <v/>
      </c>
      <c r="O13" s="15">
        <f>EDATE(N13,1)</f>
        <v/>
      </c>
      <c r="P13" s="15">
        <f>EDATE(O13,1)</f>
        <v/>
      </c>
      <c r="Q13" s="15">
        <f>EDATE(P13,1)</f>
        <v/>
      </c>
      <c r="R13" s="15">
        <f>EDATE(Q13,1)</f>
        <v/>
      </c>
      <c r="S13" s="15">
        <f>EDATE(R13,1)</f>
        <v/>
      </c>
      <c r="T13" s="15">
        <f>EDATE(S13,1)</f>
        <v/>
      </c>
      <c r="U13" s="15">
        <f>EDATE(T13,1)</f>
        <v/>
      </c>
      <c r="V13" s="15">
        <f>EDATE(U13,1)</f>
        <v/>
      </c>
      <c r="W13" s="15">
        <f>EDATE(V13,1)</f>
        <v/>
      </c>
      <c r="X13" s="15">
        <f>EDATE(W13,1)</f>
        <v/>
      </c>
      <c r="Y13" s="15">
        <f>EDATE(X13,1)</f>
        <v/>
      </c>
      <c r="Z13" s="15">
        <f>EDATE(Y13,1)</f>
        <v/>
      </c>
      <c r="AA13" s="15">
        <f>EDATE(Z13,1)</f>
        <v/>
      </c>
      <c r="AB13" s="15">
        <f>EDATE(AA13,1)</f>
        <v/>
      </c>
      <c r="AC13" s="15">
        <f>EDATE(AB13,1)</f>
        <v/>
      </c>
      <c r="AD13" s="15">
        <f>EDATE(AC13,1)</f>
        <v/>
      </c>
      <c r="AE13" s="15">
        <f>EDATE(AD13,1)</f>
        <v/>
      </c>
      <c r="AF13" s="15">
        <f>EDATE(AE13,1)</f>
        <v/>
      </c>
      <c r="AG13" s="15">
        <f>EDATE(AF13,1)</f>
        <v/>
      </c>
    </row>
    <row r="14" ht="21" customHeight="1">
      <c r="A14" s="4" t="inlineStr">
        <is>
          <t>A．期限（法令・制度で決まる日。入力した日から自動で計算）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</row>
    <row r="15" ht="24" customHeight="1">
      <c r="A15" s="16" t="inlineStr">
        <is>
          <t>A-1</t>
        </is>
      </c>
      <c r="B15" s="17" t="inlineStr">
        <is>
          <t>相続放棄（家庭裁判所に申述する最終日）</t>
        </is>
      </c>
      <c r="C15" s="16" t="inlineStr">
        <is>
          <t>期限</t>
        </is>
      </c>
      <c r="D15" s="18" t="n"/>
      <c r="E15" s="12" t="n"/>
      <c r="F15" s="19">
        <f>IF($E$6="","",EDATE(IF($E$7="",$E$6,$E$7),3))</f>
        <v/>
      </c>
      <c r="G15" s="20">
        <f>IF(ISNUMBER($F15),CHOOSE(WEEKDAY($F15),"日","月","火","水","木","金","土"),"")</f>
        <v/>
      </c>
      <c r="H15" s="21">
        <f>IF(ISNUMBER($F15),IF($F15&lt;$E$12,"過ぎている",($F15-$E$12)&amp;"日後"),IF($F15="対象外","対象外",""))</f>
        <v/>
      </c>
      <c r="I15" s="22">
        <f>IF(IF(ISNUMBER($F15),OR(WEEKDAY($F15)=1,WEEKDAY($F15)=7),FALSE),"土日に当たる（前の平日までに）","")</f>
        <v/>
      </c>
      <c r="J15" s="23">
        <f>IF(AND(ISNUMBER($F15),$F15&gt;=J$13,$F15&lt;=EOMONTH(J$13,0)),"▲","")</f>
        <v/>
      </c>
      <c r="K15" s="23">
        <f>IF(AND(ISNUMBER($F15),$F15&gt;=K$13,$F15&lt;=EOMONTH(K$13,0)),"▲","")</f>
        <v/>
      </c>
      <c r="L15" s="23">
        <f>IF(AND(ISNUMBER($F15),$F15&gt;=L$13,$F15&lt;=EOMONTH(L$13,0)),"▲","")</f>
        <v/>
      </c>
      <c r="M15" s="23">
        <f>IF(AND(ISNUMBER($F15),$F15&gt;=M$13,$F15&lt;=EOMONTH(M$13,0)),"▲","")</f>
        <v/>
      </c>
      <c r="N15" s="23">
        <f>IF(AND(ISNUMBER($F15),$F15&gt;=N$13,$F15&lt;=EOMONTH(N$13,0)),"▲","")</f>
        <v/>
      </c>
      <c r="O15" s="23">
        <f>IF(AND(ISNUMBER($F15),$F15&gt;=O$13,$F15&lt;=EOMONTH(O$13,0)),"▲","")</f>
        <v/>
      </c>
      <c r="P15" s="23">
        <f>IF(AND(ISNUMBER($F15),$F15&gt;=P$13,$F15&lt;=EOMONTH(P$13,0)),"▲","")</f>
        <v/>
      </c>
      <c r="Q15" s="23">
        <f>IF(AND(ISNUMBER($F15),$F15&gt;=Q$13,$F15&lt;=EOMONTH(Q$13,0)),"▲","")</f>
        <v/>
      </c>
      <c r="R15" s="23">
        <f>IF(AND(ISNUMBER($F15),$F15&gt;=R$13,$F15&lt;=EOMONTH(R$13,0)),"▲","")</f>
        <v/>
      </c>
      <c r="S15" s="23">
        <f>IF(AND(ISNUMBER($F15),$F15&gt;=S$13,$F15&lt;=EOMONTH(S$13,0)),"▲","")</f>
        <v/>
      </c>
      <c r="T15" s="23">
        <f>IF(AND(ISNUMBER($F15),$F15&gt;=T$13,$F15&lt;=EOMONTH(T$13,0)),"▲","")</f>
        <v/>
      </c>
      <c r="U15" s="23">
        <f>IF(AND(ISNUMBER($F15),$F15&gt;=U$13,$F15&lt;=EOMONTH(U$13,0)),"▲","")</f>
        <v/>
      </c>
      <c r="V15" s="23">
        <f>IF(AND(ISNUMBER($F15),$F15&gt;=V$13,$F15&lt;=EOMONTH(V$13,0)),"▲","")</f>
        <v/>
      </c>
      <c r="W15" s="23">
        <f>IF(AND(ISNUMBER($F15),$F15&gt;=W$13,$F15&lt;=EOMONTH(W$13,0)),"▲","")</f>
        <v/>
      </c>
      <c r="X15" s="23">
        <f>IF(AND(ISNUMBER($F15),$F15&gt;=X$13,$F15&lt;=EOMONTH(X$13,0)),"▲","")</f>
        <v/>
      </c>
      <c r="Y15" s="23">
        <f>IF(AND(ISNUMBER($F15),$F15&gt;=Y$13,$F15&lt;=EOMONTH(Y$13,0)),"▲","")</f>
        <v/>
      </c>
      <c r="Z15" s="23">
        <f>IF(AND(ISNUMBER($F15),$F15&gt;=Z$13,$F15&lt;=EOMONTH(Z$13,0)),"▲","")</f>
        <v/>
      </c>
      <c r="AA15" s="23">
        <f>IF(AND(ISNUMBER($F15),$F15&gt;=AA$13,$F15&lt;=EOMONTH(AA$13,0)),"▲","")</f>
        <v/>
      </c>
      <c r="AB15" s="23">
        <f>IF(AND(ISNUMBER($F15),$F15&gt;=AB$13,$F15&lt;=EOMONTH(AB$13,0)),"▲","")</f>
        <v/>
      </c>
      <c r="AC15" s="23">
        <f>IF(AND(ISNUMBER($F15),$F15&gt;=AC$13,$F15&lt;=EOMONTH(AC$13,0)),"▲","")</f>
        <v/>
      </c>
      <c r="AD15" s="23">
        <f>IF(AND(ISNUMBER($F15),$F15&gt;=AD$13,$F15&lt;=EOMONTH(AD$13,0)),"▲","")</f>
        <v/>
      </c>
      <c r="AE15" s="23">
        <f>IF(AND(ISNUMBER($F15),$F15&gt;=AE$13,$F15&lt;=EOMONTH(AE$13,0)),"▲","")</f>
        <v/>
      </c>
      <c r="AF15" s="23">
        <f>IF(AND(ISNUMBER($F15),$F15&gt;=AF$13,$F15&lt;=EOMONTH(AF$13,0)),"▲","")</f>
        <v/>
      </c>
      <c r="AG15" s="23">
        <f>IF(AND(ISNUMBER($F15),$F15&gt;=AG$13,$F15&lt;=EOMONTH(AG$13,0)),"▲","")</f>
        <v/>
      </c>
    </row>
    <row r="16" ht="24" customHeight="1">
      <c r="A16" s="16" t="inlineStr">
        <is>
          <t>A-2</t>
        </is>
      </c>
      <c r="B16" s="17" t="inlineStr">
        <is>
          <t>相続税の申告・納付</t>
        </is>
      </c>
      <c r="C16" s="16" t="inlineStr">
        <is>
          <t>期限</t>
        </is>
      </c>
      <c r="D16" s="18" t="n"/>
      <c r="E16" s="12" t="n"/>
      <c r="F16" s="19">
        <f>IF($E$6="","",EDATE(IF($E$7="",$E$6,$E$7),10))</f>
        <v/>
      </c>
      <c r="G16" s="20">
        <f>IF(ISNUMBER($F16),CHOOSE(WEEKDAY($F16),"日","月","火","水","木","金","土"),"")</f>
        <v/>
      </c>
      <c r="H16" s="21">
        <f>IF(ISNUMBER($F16),IF($F16&lt;$E$12,"過ぎている",($F16-$E$12)&amp;"日後"),IF($F16="対象外","対象外",""))</f>
        <v/>
      </c>
      <c r="I16" s="22">
        <f>IF(IF(ISNUMBER($F16),OR(WEEKDAY($F16)=1,WEEKDAY($F16)=7),FALSE),"土日に当たる（国税は翌日になる場合あり）","")</f>
        <v/>
      </c>
      <c r="J16" s="23">
        <f>IF(AND(ISNUMBER($F16),$F16&gt;=J$13,$F16&lt;=EOMONTH(J$13,0)),"▲","")</f>
        <v/>
      </c>
      <c r="K16" s="23">
        <f>IF(AND(ISNUMBER($F16),$F16&gt;=K$13,$F16&lt;=EOMONTH(K$13,0)),"▲","")</f>
        <v/>
      </c>
      <c r="L16" s="23">
        <f>IF(AND(ISNUMBER($F16),$F16&gt;=L$13,$F16&lt;=EOMONTH(L$13,0)),"▲","")</f>
        <v/>
      </c>
      <c r="M16" s="23">
        <f>IF(AND(ISNUMBER($F16),$F16&gt;=M$13,$F16&lt;=EOMONTH(M$13,0)),"▲","")</f>
        <v/>
      </c>
      <c r="N16" s="23">
        <f>IF(AND(ISNUMBER($F16),$F16&gt;=N$13,$F16&lt;=EOMONTH(N$13,0)),"▲","")</f>
        <v/>
      </c>
      <c r="O16" s="23">
        <f>IF(AND(ISNUMBER($F16),$F16&gt;=O$13,$F16&lt;=EOMONTH(O$13,0)),"▲","")</f>
        <v/>
      </c>
      <c r="P16" s="23">
        <f>IF(AND(ISNUMBER($F16),$F16&gt;=P$13,$F16&lt;=EOMONTH(P$13,0)),"▲","")</f>
        <v/>
      </c>
      <c r="Q16" s="23">
        <f>IF(AND(ISNUMBER($F16),$F16&gt;=Q$13,$F16&lt;=EOMONTH(Q$13,0)),"▲","")</f>
        <v/>
      </c>
      <c r="R16" s="23">
        <f>IF(AND(ISNUMBER($F16),$F16&gt;=R$13,$F16&lt;=EOMONTH(R$13,0)),"▲","")</f>
        <v/>
      </c>
      <c r="S16" s="23">
        <f>IF(AND(ISNUMBER($F16),$F16&gt;=S$13,$F16&lt;=EOMONTH(S$13,0)),"▲","")</f>
        <v/>
      </c>
      <c r="T16" s="23">
        <f>IF(AND(ISNUMBER($F16),$F16&gt;=T$13,$F16&lt;=EOMONTH(T$13,0)),"▲","")</f>
        <v/>
      </c>
      <c r="U16" s="23">
        <f>IF(AND(ISNUMBER($F16),$F16&gt;=U$13,$F16&lt;=EOMONTH(U$13,0)),"▲","")</f>
        <v/>
      </c>
      <c r="V16" s="23">
        <f>IF(AND(ISNUMBER($F16),$F16&gt;=V$13,$F16&lt;=EOMONTH(V$13,0)),"▲","")</f>
        <v/>
      </c>
      <c r="W16" s="23">
        <f>IF(AND(ISNUMBER($F16),$F16&gt;=W$13,$F16&lt;=EOMONTH(W$13,0)),"▲","")</f>
        <v/>
      </c>
      <c r="X16" s="23">
        <f>IF(AND(ISNUMBER($F16),$F16&gt;=X$13,$F16&lt;=EOMONTH(X$13,0)),"▲","")</f>
        <v/>
      </c>
      <c r="Y16" s="23">
        <f>IF(AND(ISNUMBER($F16),$F16&gt;=Y$13,$F16&lt;=EOMONTH(Y$13,0)),"▲","")</f>
        <v/>
      </c>
      <c r="Z16" s="23">
        <f>IF(AND(ISNUMBER($F16),$F16&gt;=Z$13,$F16&lt;=EOMONTH(Z$13,0)),"▲","")</f>
        <v/>
      </c>
      <c r="AA16" s="23">
        <f>IF(AND(ISNUMBER($F16),$F16&gt;=AA$13,$F16&lt;=EOMONTH(AA$13,0)),"▲","")</f>
        <v/>
      </c>
      <c r="AB16" s="23">
        <f>IF(AND(ISNUMBER($F16),$F16&gt;=AB$13,$F16&lt;=EOMONTH(AB$13,0)),"▲","")</f>
        <v/>
      </c>
      <c r="AC16" s="23">
        <f>IF(AND(ISNUMBER($F16),$F16&gt;=AC$13,$F16&lt;=EOMONTH(AC$13,0)),"▲","")</f>
        <v/>
      </c>
      <c r="AD16" s="23">
        <f>IF(AND(ISNUMBER($F16),$F16&gt;=AD$13,$F16&lt;=EOMONTH(AD$13,0)),"▲","")</f>
        <v/>
      </c>
      <c r="AE16" s="23">
        <f>IF(AND(ISNUMBER($F16),$F16&gt;=AE$13,$F16&lt;=EOMONTH(AE$13,0)),"▲","")</f>
        <v/>
      </c>
      <c r="AF16" s="23">
        <f>IF(AND(ISNUMBER($F16),$F16&gt;=AF$13,$F16&lt;=EOMONTH(AF$13,0)),"▲","")</f>
        <v/>
      </c>
      <c r="AG16" s="23">
        <f>IF(AND(ISNUMBER($F16),$F16&gt;=AG$13,$F16&lt;=EOMONTH(AG$13,0)),"▲","")</f>
        <v/>
      </c>
    </row>
    <row r="17" ht="24" customHeight="1">
      <c r="A17" s="16" t="inlineStr">
        <is>
          <t>A-3</t>
        </is>
      </c>
      <c r="B17" s="17" t="inlineStr">
        <is>
          <t>相続登記（登記の申請）</t>
        </is>
      </c>
      <c r="C17" s="16" t="inlineStr">
        <is>
          <t>期限</t>
        </is>
      </c>
      <c r="D17" s="18" t="n"/>
      <c r="E17" s="12" t="n"/>
      <c r="F17" s="19">
        <f>IF($E$6="","",IF(IF($E$7="",$E$6,$E$7)&lt;DATE(2024,4,1),DATE(2027,3,31),EDATE(IF($E$7="",$E$6,$E$7),36)))</f>
        <v/>
      </c>
      <c r="G17" s="20">
        <f>IF(ISNUMBER($F17),CHOOSE(WEEKDAY($F17),"日","月","火","水","木","金","土"),"")</f>
        <v/>
      </c>
      <c r="H17" s="21">
        <f>IF(ISNUMBER($F17),IF($F17&lt;$E$12,"過ぎている",($F17-$E$12)&amp;"日後"),IF($F17="対象外","対象外",""))</f>
        <v/>
      </c>
      <c r="I17" s="22">
        <f>IF(IF(ISNUMBER($F17),OR(WEEKDAY($F17)=1,WEEKDAY($F17)=7),FALSE),"土日に当たる（前の平日までに）","")</f>
        <v/>
      </c>
      <c r="J17" s="23">
        <f>IF(AND(ISNUMBER($F17),$F17&gt;=J$13,$F17&lt;=EOMONTH(J$13,0)),"▲","")</f>
        <v/>
      </c>
      <c r="K17" s="23">
        <f>IF(AND(ISNUMBER($F17),$F17&gt;=K$13,$F17&lt;=EOMONTH(K$13,0)),"▲","")</f>
        <v/>
      </c>
      <c r="L17" s="23">
        <f>IF(AND(ISNUMBER($F17),$F17&gt;=L$13,$F17&lt;=EOMONTH(L$13,0)),"▲","")</f>
        <v/>
      </c>
      <c r="M17" s="23">
        <f>IF(AND(ISNUMBER($F17),$F17&gt;=M$13,$F17&lt;=EOMONTH(M$13,0)),"▲","")</f>
        <v/>
      </c>
      <c r="N17" s="23">
        <f>IF(AND(ISNUMBER($F17),$F17&gt;=N$13,$F17&lt;=EOMONTH(N$13,0)),"▲","")</f>
        <v/>
      </c>
      <c r="O17" s="23">
        <f>IF(AND(ISNUMBER($F17),$F17&gt;=O$13,$F17&lt;=EOMONTH(O$13,0)),"▲","")</f>
        <v/>
      </c>
      <c r="P17" s="23">
        <f>IF(AND(ISNUMBER($F17),$F17&gt;=P$13,$F17&lt;=EOMONTH(P$13,0)),"▲","")</f>
        <v/>
      </c>
      <c r="Q17" s="23">
        <f>IF(AND(ISNUMBER($F17),$F17&gt;=Q$13,$F17&lt;=EOMONTH(Q$13,0)),"▲","")</f>
        <v/>
      </c>
      <c r="R17" s="23">
        <f>IF(AND(ISNUMBER($F17),$F17&gt;=R$13,$F17&lt;=EOMONTH(R$13,0)),"▲","")</f>
        <v/>
      </c>
      <c r="S17" s="23">
        <f>IF(AND(ISNUMBER($F17),$F17&gt;=S$13,$F17&lt;=EOMONTH(S$13,0)),"▲","")</f>
        <v/>
      </c>
      <c r="T17" s="23">
        <f>IF(AND(ISNUMBER($F17),$F17&gt;=T$13,$F17&lt;=EOMONTH(T$13,0)),"▲","")</f>
        <v/>
      </c>
      <c r="U17" s="23">
        <f>IF(AND(ISNUMBER($F17),$F17&gt;=U$13,$F17&lt;=EOMONTH(U$13,0)),"▲","")</f>
        <v/>
      </c>
      <c r="V17" s="23">
        <f>IF(AND(ISNUMBER($F17),$F17&gt;=V$13,$F17&lt;=EOMONTH(V$13,0)),"▲","")</f>
        <v/>
      </c>
      <c r="W17" s="23">
        <f>IF(AND(ISNUMBER($F17),$F17&gt;=W$13,$F17&lt;=EOMONTH(W$13,0)),"▲","")</f>
        <v/>
      </c>
      <c r="X17" s="23">
        <f>IF(AND(ISNUMBER($F17),$F17&gt;=X$13,$F17&lt;=EOMONTH(X$13,0)),"▲","")</f>
        <v/>
      </c>
      <c r="Y17" s="23">
        <f>IF(AND(ISNUMBER($F17),$F17&gt;=Y$13,$F17&lt;=EOMONTH(Y$13,0)),"▲","")</f>
        <v/>
      </c>
      <c r="Z17" s="23">
        <f>IF(AND(ISNUMBER($F17),$F17&gt;=Z$13,$F17&lt;=EOMONTH(Z$13,0)),"▲","")</f>
        <v/>
      </c>
      <c r="AA17" s="23">
        <f>IF(AND(ISNUMBER($F17),$F17&gt;=AA$13,$F17&lt;=EOMONTH(AA$13,0)),"▲","")</f>
        <v/>
      </c>
      <c r="AB17" s="23">
        <f>IF(AND(ISNUMBER($F17),$F17&gt;=AB$13,$F17&lt;=EOMONTH(AB$13,0)),"▲","")</f>
        <v/>
      </c>
      <c r="AC17" s="23">
        <f>IF(AND(ISNUMBER($F17),$F17&gt;=AC$13,$F17&lt;=EOMONTH(AC$13,0)),"▲","")</f>
        <v/>
      </c>
      <c r="AD17" s="23">
        <f>IF(AND(ISNUMBER($F17),$F17&gt;=AD$13,$F17&lt;=EOMONTH(AD$13,0)),"▲","")</f>
        <v/>
      </c>
      <c r="AE17" s="23">
        <f>IF(AND(ISNUMBER($F17),$F17&gt;=AE$13,$F17&lt;=EOMONTH(AE$13,0)),"▲","")</f>
        <v/>
      </c>
      <c r="AF17" s="23">
        <f>IF(AND(ISNUMBER($F17),$F17&gt;=AF$13,$F17&lt;=EOMONTH(AF$13,0)),"▲","")</f>
        <v/>
      </c>
      <c r="AG17" s="23">
        <f>IF(AND(ISNUMBER($F17),$F17&gt;=AG$13,$F17&lt;=EOMONTH(AG$13,0)),"▲","")</f>
        <v/>
      </c>
    </row>
    <row r="18" ht="24" customHeight="1">
      <c r="A18" s="16" t="inlineStr">
        <is>
          <t>A-4</t>
        </is>
      </c>
      <c r="B18" s="17" t="inlineStr">
        <is>
          <t>3,000万円控除（この日までに売る）</t>
        </is>
      </c>
      <c r="C18" s="16" t="inlineStr">
        <is>
          <t>期限</t>
        </is>
      </c>
      <c r="D18" s="18" t="n"/>
      <c r="E18" s="12" t="n"/>
      <c r="F18" s="19">
        <f>IF($E$6="","",MIN(DATE(YEAR($E$6)+3,12,31),DATE(2027,12,31)))</f>
        <v/>
      </c>
      <c r="G18" s="20">
        <f>IF(ISNUMBER($F18),CHOOSE(WEEKDAY($F18),"日","月","火","水","木","金","土"),"")</f>
        <v/>
      </c>
      <c r="H18" s="21">
        <f>IF(ISNUMBER($F18),IF($F18&lt;$E$12,"過ぎている",($F18-$E$12)&amp;"日後"),IF($F18="対象外","対象外",""))</f>
        <v/>
      </c>
      <c r="I18" s="22">
        <f>IF(AND(ISNUMBER($E$8),ISNUMBER($F18)),IF($E$8&lt;=$F18,"売却予定日は期限内","売却予定日は期限を過ぎる"),"")</f>
        <v/>
      </c>
      <c r="J18" s="23">
        <f>IF(AND(ISNUMBER($F18),$F18&gt;=J$13,$F18&lt;=EOMONTH(J$13,0)),"▲","")</f>
        <v/>
      </c>
      <c r="K18" s="23">
        <f>IF(AND(ISNUMBER($F18),$F18&gt;=K$13,$F18&lt;=EOMONTH(K$13,0)),"▲","")</f>
        <v/>
      </c>
      <c r="L18" s="23">
        <f>IF(AND(ISNUMBER($F18),$F18&gt;=L$13,$F18&lt;=EOMONTH(L$13,0)),"▲","")</f>
        <v/>
      </c>
      <c r="M18" s="23">
        <f>IF(AND(ISNUMBER($F18),$F18&gt;=M$13,$F18&lt;=EOMONTH(M$13,0)),"▲","")</f>
        <v/>
      </c>
      <c r="N18" s="23">
        <f>IF(AND(ISNUMBER($F18),$F18&gt;=N$13,$F18&lt;=EOMONTH(N$13,0)),"▲","")</f>
        <v/>
      </c>
      <c r="O18" s="23">
        <f>IF(AND(ISNUMBER($F18),$F18&gt;=O$13,$F18&lt;=EOMONTH(O$13,0)),"▲","")</f>
        <v/>
      </c>
      <c r="P18" s="23">
        <f>IF(AND(ISNUMBER($F18),$F18&gt;=P$13,$F18&lt;=EOMONTH(P$13,0)),"▲","")</f>
        <v/>
      </c>
      <c r="Q18" s="23">
        <f>IF(AND(ISNUMBER($F18),$F18&gt;=Q$13,$F18&lt;=EOMONTH(Q$13,0)),"▲","")</f>
        <v/>
      </c>
      <c r="R18" s="23">
        <f>IF(AND(ISNUMBER($F18),$F18&gt;=R$13,$F18&lt;=EOMONTH(R$13,0)),"▲","")</f>
        <v/>
      </c>
      <c r="S18" s="23">
        <f>IF(AND(ISNUMBER($F18),$F18&gt;=S$13,$F18&lt;=EOMONTH(S$13,0)),"▲","")</f>
        <v/>
      </c>
      <c r="T18" s="23">
        <f>IF(AND(ISNUMBER($F18),$F18&gt;=T$13,$F18&lt;=EOMONTH(T$13,0)),"▲","")</f>
        <v/>
      </c>
      <c r="U18" s="23">
        <f>IF(AND(ISNUMBER($F18),$F18&gt;=U$13,$F18&lt;=EOMONTH(U$13,0)),"▲","")</f>
        <v/>
      </c>
      <c r="V18" s="23">
        <f>IF(AND(ISNUMBER($F18),$F18&gt;=V$13,$F18&lt;=EOMONTH(V$13,0)),"▲","")</f>
        <v/>
      </c>
      <c r="W18" s="23">
        <f>IF(AND(ISNUMBER($F18),$F18&gt;=W$13,$F18&lt;=EOMONTH(W$13,0)),"▲","")</f>
        <v/>
      </c>
      <c r="X18" s="23">
        <f>IF(AND(ISNUMBER($F18),$F18&gt;=X$13,$F18&lt;=EOMONTH(X$13,0)),"▲","")</f>
        <v/>
      </c>
      <c r="Y18" s="23">
        <f>IF(AND(ISNUMBER($F18),$F18&gt;=Y$13,$F18&lt;=EOMONTH(Y$13,0)),"▲","")</f>
        <v/>
      </c>
      <c r="Z18" s="23">
        <f>IF(AND(ISNUMBER($F18),$F18&gt;=Z$13,$F18&lt;=EOMONTH(Z$13,0)),"▲","")</f>
        <v/>
      </c>
      <c r="AA18" s="23">
        <f>IF(AND(ISNUMBER($F18),$F18&gt;=AA$13,$F18&lt;=EOMONTH(AA$13,0)),"▲","")</f>
        <v/>
      </c>
      <c r="AB18" s="23">
        <f>IF(AND(ISNUMBER($F18),$F18&gt;=AB$13,$F18&lt;=EOMONTH(AB$13,0)),"▲","")</f>
        <v/>
      </c>
      <c r="AC18" s="23">
        <f>IF(AND(ISNUMBER($F18),$F18&gt;=AC$13,$F18&lt;=EOMONTH(AC$13,0)),"▲","")</f>
        <v/>
      </c>
      <c r="AD18" s="23">
        <f>IF(AND(ISNUMBER($F18),$F18&gt;=AD$13,$F18&lt;=EOMONTH(AD$13,0)),"▲","")</f>
        <v/>
      </c>
      <c r="AE18" s="23">
        <f>IF(AND(ISNUMBER($F18),$F18&gt;=AE$13,$F18&lt;=EOMONTH(AE$13,0)),"▲","")</f>
        <v/>
      </c>
      <c r="AF18" s="23">
        <f>IF(AND(ISNUMBER($F18),$F18&gt;=AF$13,$F18&lt;=EOMONTH(AF$13,0)),"▲","")</f>
        <v/>
      </c>
      <c r="AG18" s="23">
        <f>IF(AND(ISNUMBER($F18),$F18&gt;=AG$13,$F18&lt;=EOMONTH(AG$13,0)),"▲","")</f>
        <v/>
      </c>
    </row>
    <row r="19" ht="24" customHeight="1">
      <c r="A19" s="16" t="inlineStr">
        <is>
          <t>A-5</t>
        </is>
      </c>
      <c r="B19" s="17" t="inlineStr">
        <is>
          <t>取得費加算（この日までに売る）</t>
        </is>
      </c>
      <c r="C19" s="16" t="inlineStr">
        <is>
          <t>期限</t>
        </is>
      </c>
      <c r="D19" s="18" t="n"/>
      <c r="E19" s="12" t="n"/>
      <c r="F19" s="19">
        <f>IF($E$6="","",IF($E$9="いいえ","対象外",EDATE($F$16,36)))</f>
        <v/>
      </c>
      <c r="G19" s="20">
        <f>IF(ISNUMBER($F19),CHOOSE(WEEKDAY($F19),"日","月","火","水","木","金","土"),"")</f>
        <v/>
      </c>
      <c r="H19" s="21">
        <f>IF(ISNUMBER($F19),IF($F19&lt;$E$12,"過ぎている",($F19-$E$12)&amp;"日後"),IF($F19="対象外","対象外",""))</f>
        <v/>
      </c>
      <c r="I19" s="22">
        <f>IF(AND(ISNUMBER($E$8),ISNUMBER($F19)),IF($E$8&lt;=$F19,"売却予定日は期限内","売却予定日は期限を過ぎる"),"")</f>
        <v/>
      </c>
      <c r="J19" s="23">
        <f>IF(AND(ISNUMBER($F19),$F19&gt;=J$13,$F19&lt;=EOMONTH(J$13,0)),"▲","")</f>
        <v/>
      </c>
      <c r="K19" s="23">
        <f>IF(AND(ISNUMBER($F19),$F19&gt;=K$13,$F19&lt;=EOMONTH(K$13,0)),"▲","")</f>
        <v/>
      </c>
      <c r="L19" s="23">
        <f>IF(AND(ISNUMBER($F19),$F19&gt;=L$13,$F19&lt;=EOMONTH(L$13,0)),"▲","")</f>
        <v/>
      </c>
      <c r="M19" s="23">
        <f>IF(AND(ISNUMBER($F19),$F19&gt;=M$13,$F19&lt;=EOMONTH(M$13,0)),"▲","")</f>
        <v/>
      </c>
      <c r="N19" s="23">
        <f>IF(AND(ISNUMBER($F19),$F19&gt;=N$13,$F19&lt;=EOMONTH(N$13,0)),"▲","")</f>
        <v/>
      </c>
      <c r="O19" s="23">
        <f>IF(AND(ISNUMBER($F19),$F19&gt;=O$13,$F19&lt;=EOMONTH(O$13,0)),"▲","")</f>
        <v/>
      </c>
      <c r="P19" s="23">
        <f>IF(AND(ISNUMBER($F19),$F19&gt;=P$13,$F19&lt;=EOMONTH(P$13,0)),"▲","")</f>
        <v/>
      </c>
      <c r="Q19" s="23">
        <f>IF(AND(ISNUMBER($F19),$F19&gt;=Q$13,$F19&lt;=EOMONTH(Q$13,0)),"▲","")</f>
        <v/>
      </c>
      <c r="R19" s="23">
        <f>IF(AND(ISNUMBER($F19),$F19&gt;=R$13,$F19&lt;=EOMONTH(R$13,0)),"▲","")</f>
        <v/>
      </c>
      <c r="S19" s="23">
        <f>IF(AND(ISNUMBER($F19),$F19&gt;=S$13,$F19&lt;=EOMONTH(S$13,0)),"▲","")</f>
        <v/>
      </c>
      <c r="T19" s="23">
        <f>IF(AND(ISNUMBER($F19),$F19&gt;=T$13,$F19&lt;=EOMONTH(T$13,0)),"▲","")</f>
        <v/>
      </c>
      <c r="U19" s="23">
        <f>IF(AND(ISNUMBER($F19),$F19&gt;=U$13,$F19&lt;=EOMONTH(U$13,0)),"▲","")</f>
        <v/>
      </c>
      <c r="V19" s="23">
        <f>IF(AND(ISNUMBER($F19),$F19&gt;=V$13,$F19&lt;=EOMONTH(V$13,0)),"▲","")</f>
        <v/>
      </c>
      <c r="W19" s="23">
        <f>IF(AND(ISNUMBER($F19),$F19&gt;=W$13,$F19&lt;=EOMONTH(W$13,0)),"▲","")</f>
        <v/>
      </c>
      <c r="X19" s="23">
        <f>IF(AND(ISNUMBER($F19),$F19&gt;=X$13,$F19&lt;=EOMONTH(X$13,0)),"▲","")</f>
        <v/>
      </c>
      <c r="Y19" s="23">
        <f>IF(AND(ISNUMBER($F19),$F19&gt;=Y$13,$F19&lt;=EOMONTH(Y$13,0)),"▲","")</f>
        <v/>
      </c>
      <c r="Z19" s="23">
        <f>IF(AND(ISNUMBER($F19),$F19&gt;=Z$13,$F19&lt;=EOMONTH(Z$13,0)),"▲","")</f>
        <v/>
      </c>
      <c r="AA19" s="23">
        <f>IF(AND(ISNUMBER($F19),$F19&gt;=AA$13,$F19&lt;=EOMONTH(AA$13,0)),"▲","")</f>
        <v/>
      </c>
      <c r="AB19" s="23">
        <f>IF(AND(ISNUMBER($F19),$F19&gt;=AB$13,$F19&lt;=EOMONTH(AB$13,0)),"▲","")</f>
        <v/>
      </c>
      <c r="AC19" s="23">
        <f>IF(AND(ISNUMBER($F19),$F19&gt;=AC$13,$F19&lt;=EOMONTH(AC$13,0)),"▲","")</f>
        <v/>
      </c>
      <c r="AD19" s="23">
        <f>IF(AND(ISNUMBER($F19),$F19&gt;=AD$13,$F19&lt;=EOMONTH(AD$13,0)),"▲","")</f>
        <v/>
      </c>
      <c r="AE19" s="23">
        <f>IF(AND(ISNUMBER($F19),$F19&gt;=AE$13,$F19&lt;=EOMONTH(AE$13,0)),"▲","")</f>
        <v/>
      </c>
      <c r="AF19" s="23">
        <f>IF(AND(ISNUMBER($F19),$F19&gt;=AF$13,$F19&lt;=EOMONTH(AF$13,0)),"▲","")</f>
        <v/>
      </c>
      <c r="AG19" s="23">
        <f>IF(AND(ISNUMBER($F19),$F19&gt;=AG$13,$F19&lt;=EOMONTH(AG$13,0)),"▲","")</f>
        <v/>
      </c>
    </row>
    <row r="20" ht="24" customHeight="1">
      <c r="A20" s="16" t="inlineStr">
        <is>
          <t>A-6</t>
        </is>
      </c>
      <c r="B20" s="17" t="inlineStr">
        <is>
          <t>売却翌年の確定申告（受付期間）</t>
        </is>
      </c>
      <c r="C20" s="16" t="inlineStr">
        <is>
          <t>期間</t>
        </is>
      </c>
      <c r="D20" s="18" t="n"/>
      <c r="E20" s="12">
        <f>IF($E$8="","",DATE(YEAR($E$8)+1,2,16))</f>
        <v/>
      </c>
      <c r="F20" s="19">
        <f>IF($E$8="","",DATE(YEAR($E$8)+1,3,15))</f>
        <v/>
      </c>
      <c r="G20" s="20">
        <f>IF(ISNUMBER($F20),CHOOSE(WEEKDAY($F20),"日","月","火","水","木","金","土"),"")</f>
        <v/>
      </c>
      <c r="H20" s="21">
        <f>IF(ISNUMBER($F20),IF($F20&lt;$E$12,"過ぎている",($F20-$E$12)&amp;"日後"),IF($F20="対象外","対象外",""))</f>
        <v/>
      </c>
      <c r="I20" s="22">
        <f>IF(IF(ISNUMBER($F20),OR(WEEKDAY($F20)=1,WEEKDAY($F20)=7),FALSE),"期限が土日に当たる（国税は翌日になる場合あり）","")</f>
        <v/>
      </c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</row>
    <row r="21" ht="32" customHeight="1">
      <c r="A21" s="16" t="inlineStr">
        <is>
          <t>A-7</t>
        </is>
      </c>
      <c r="B21" s="17" t="inlineStr">
        <is>
          <t>空き家特例の工事の期限（売却後に耐震改修・解体する場合）</t>
        </is>
      </c>
      <c r="C21" s="16" t="inlineStr">
        <is>
          <t>期限</t>
        </is>
      </c>
      <c r="D21" s="18" t="n"/>
      <c r="E21" s="12" t="n"/>
      <c r="F21" s="19">
        <f>IF($E$8="","",DATE(YEAR($E$8)+1,2,15))</f>
        <v/>
      </c>
      <c r="G21" s="20">
        <f>IF(ISNUMBER($F21),CHOOSE(WEEKDAY($F21),"日","月","火","水","木","金","土"),"")</f>
        <v/>
      </c>
      <c r="H21" s="21">
        <f>IF(ISNUMBER($F21),IF($F21&lt;$E$12,"過ぎている",($F21-$E$12)&amp;"日後"),IF($F21="対象外","対象外",""))</f>
        <v/>
      </c>
      <c r="I21" s="22" t="n"/>
      <c r="J21" s="23">
        <f>IF(AND(ISNUMBER($F21),$F21&gt;=J$13,$F21&lt;=EOMONTH(J$13,0)),"▲","")</f>
        <v/>
      </c>
      <c r="K21" s="23">
        <f>IF(AND(ISNUMBER($F21),$F21&gt;=K$13,$F21&lt;=EOMONTH(K$13,0)),"▲","")</f>
        <v/>
      </c>
      <c r="L21" s="23">
        <f>IF(AND(ISNUMBER($F21),$F21&gt;=L$13,$F21&lt;=EOMONTH(L$13,0)),"▲","")</f>
        <v/>
      </c>
      <c r="M21" s="23">
        <f>IF(AND(ISNUMBER($F21),$F21&gt;=M$13,$F21&lt;=EOMONTH(M$13,0)),"▲","")</f>
        <v/>
      </c>
      <c r="N21" s="23">
        <f>IF(AND(ISNUMBER($F21),$F21&gt;=N$13,$F21&lt;=EOMONTH(N$13,0)),"▲","")</f>
        <v/>
      </c>
      <c r="O21" s="23">
        <f>IF(AND(ISNUMBER($F21),$F21&gt;=O$13,$F21&lt;=EOMONTH(O$13,0)),"▲","")</f>
        <v/>
      </c>
      <c r="P21" s="23">
        <f>IF(AND(ISNUMBER($F21),$F21&gt;=P$13,$F21&lt;=EOMONTH(P$13,0)),"▲","")</f>
        <v/>
      </c>
      <c r="Q21" s="23">
        <f>IF(AND(ISNUMBER($F21),$F21&gt;=Q$13,$F21&lt;=EOMONTH(Q$13,0)),"▲","")</f>
        <v/>
      </c>
      <c r="R21" s="23">
        <f>IF(AND(ISNUMBER($F21),$F21&gt;=R$13,$F21&lt;=EOMONTH(R$13,0)),"▲","")</f>
        <v/>
      </c>
      <c r="S21" s="23">
        <f>IF(AND(ISNUMBER($F21),$F21&gt;=S$13,$F21&lt;=EOMONTH(S$13,0)),"▲","")</f>
        <v/>
      </c>
      <c r="T21" s="23">
        <f>IF(AND(ISNUMBER($F21),$F21&gt;=T$13,$F21&lt;=EOMONTH(T$13,0)),"▲","")</f>
        <v/>
      </c>
      <c r="U21" s="23">
        <f>IF(AND(ISNUMBER($F21),$F21&gt;=U$13,$F21&lt;=EOMONTH(U$13,0)),"▲","")</f>
        <v/>
      </c>
      <c r="V21" s="23">
        <f>IF(AND(ISNUMBER($F21),$F21&gt;=V$13,$F21&lt;=EOMONTH(V$13,0)),"▲","")</f>
        <v/>
      </c>
      <c r="W21" s="23">
        <f>IF(AND(ISNUMBER($F21),$F21&gt;=W$13,$F21&lt;=EOMONTH(W$13,0)),"▲","")</f>
        <v/>
      </c>
      <c r="X21" s="23">
        <f>IF(AND(ISNUMBER($F21),$F21&gt;=X$13,$F21&lt;=EOMONTH(X$13,0)),"▲","")</f>
        <v/>
      </c>
      <c r="Y21" s="23">
        <f>IF(AND(ISNUMBER($F21),$F21&gt;=Y$13,$F21&lt;=EOMONTH(Y$13,0)),"▲","")</f>
        <v/>
      </c>
      <c r="Z21" s="23">
        <f>IF(AND(ISNUMBER($F21),$F21&gt;=Z$13,$F21&lt;=EOMONTH(Z$13,0)),"▲","")</f>
        <v/>
      </c>
      <c r="AA21" s="23">
        <f>IF(AND(ISNUMBER($F21),$F21&gt;=AA$13,$F21&lt;=EOMONTH(AA$13,0)),"▲","")</f>
        <v/>
      </c>
      <c r="AB21" s="23">
        <f>IF(AND(ISNUMBER($F21),$F21&gt;=AB$13,$F21&lt;=EOMONTH(AB$13,0)),"▲","")</f>
        <v/>
      </c>
      <c r="AC21" s="23">
        <f>IF(AND(ISNUMBER($F21),$F21&gt;=AC$13,$F21&lt;=EOMONTH(AC$13,0)),"▲","")</f>
        <v/>
      </c>
      <c r="AD21" s="23">
        <f>IF(AND(ISNUMBER($F21),$F21&gt;=AD$13,$F21&lt;=EOMONTH(AD$13,0)),"▲","")</f>
        <v/>
      </c>
      <c r="AE21" s="23">
        <f>IF(AND(ISNUMBER($F21),$F21&gt;=AE$13,$F21&lt;=EOMONTH(AE$13,0)),"▲","")</f>
        <v/>
      </c>
      <c r="AF21" s="23">
        <f>IF(AND(ISNUMBER($F21),$F21&gt;=AF$13,$F21&lt;=EOMONTH(AF$13,0)),"▲","")</f>
        <v/>
      </c>
      <c r="AG21" s="23">
        <f>IF(AND(ISNUMBER($F21),$F21&gt;=AG$13,$F21&lt;=EOMONTH(AG$13,0)),"▲","")</f>
        <v/>
      </c>
    </row>
    <row r="22" ht="21" customHeight="1">
      <c r="A22" s="4" t="inlineStr">
        <is>
          <t>B．売却の段取り（決済・引渡し予定日から逆算。所要日数の黄色の欄は目安なので書き換えられます）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</row>
    <row r="23" ht="32" customHeight="1">
      <c r="A23" s="16" t="inlineStr">
        <is>
          <t>B-1</t>
        </is>
      </c>
      <c r="B23" s="17" t="inlineStr">
        <is>
          <t>遺産分割協議・共有者の合意（相続人が複数のとき）</t>
        </is>
      </c>
      <c r="C23" s="16" t="inlineStr">
        <is>
          <t>段取り</t>
        </is>
      </c>
      <c r="D23" s="24" t="n">
        <v>60</v>
      </c>
      <c r="E23" s="12">
        <f>IF($F23="","",$F23-N($D23))</f>
        <v/>
      </c>
      <c r="F23" s="19">
        <f>IF($E24="","",$E24)</f>
        <v/>
      </c>
      <c r="G23" s="20">
        <f>IF(ISNUMBER($F23),CHOOSE(WEEKDAY($F23),"日","月","火","水","木","金","土"),"")</f>
        <v/>
      </c>
      <c r="H23" s="21">
        <f>IF(ISNUMBER($E23),IF($E23&lt;$E$12,"開始日が過ぎている",($E23-$E$12)&amp;"日後に開始"),"")</f>
        <v/>
      </c>
      <c r="I23" s="22">
        <f>IF(ISNUMBER($E23),IF($E23&lt;$E$12,"今日より前（短縮・前倒しが必要）",""),"")</f>
        <v/>
      </c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</row>
    <row r="24" ht="24" customHeight="1">
      <c r="A24" s="16" t="inlineStr">
        <is>
          <t>B-2</t>
        </is>
      </c>
      <c r="B24" s="17" t="inlineStr">
        <is>
          <t>相続登記（書類集め・申請・完了）</t>
        </is>
      </c>
      <c r="C24" s="16" t="inlineStr">
        <is>
          <t>段取り</t>
        </is>
      </c>
      <c r="D24" s="24" t="n">
        <v>30</v>
      </c>
      <c r="E24" s="12">
        <f>IF($F24="","",$F24-N($D24))</f>
        <v/>
      </c>
      <c r="F24" s="19">
        <f>IF($E25="","",$E25)</f>
        <v/>
      </c>
      <c r="G24" s="20">
        <f>IF(ISNUMBER($F24),CHOOSE(WEEKDAY($F24),"日","月","火","水","木","金","土"),"")</f>
        <v/>
      </c>
      <c r="H24" s="21">
        <f>IF(ISNUMBER($E24),IF($E24&lt;$E$12,"開始日が過ぎている",($E24-$E$12)&amp;"日後に開始"),"")</f>
        <v/>
      </c>
      <c r="I24" s="22">
        <f>IF(ISNUMBER($E24),IF($E24&lt;$E$12,"今日より前（短縮・前倒しが必要）",""),"")</f>
        <v/>
      </c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</row>
    <row r="25" ht="24" customHeight="1">
      <c r="A25" s="16" t="inlineStr">
        <is>
          <t>B-3</t>
        </is>
      </c>
      <c r="B25" s="17" t="inlineStr">
        <is>
          <t>査定を複数社に頼み、比べる</t>
        </is>
      </c>
      <c r="C25" s="16" t="inlineStr">
        <is>
          <t>段取り</t>
        </is>
      </c>
      <c r="D25" s="24" t="n">
        <v>14</v>
      </c>
      <c r="E25" s="12">
        <f>IF($F25="","",$F25-N($D25))</f>
        <v/>
      </c>
      <c r="F25" s="19">
        <f>IF($E26="","",$E26)</f>
        <v/>
      </c>
      <c r="G25" s="20">
        <f>IF(ISNUMBER($F25),CHOOSE(WEEKDAY($F25),"日","月","火","水","木","金","土"),"")</f>
        <v/>
      </c>
      <c r="H25" s="21">
        <f>IF(ISNUMBER($E25),IF($E25&lt;$E$12,"開始日が過ぎている",($E25-$E$12)&amp;"日後に開始"),"")</f>
        <v/>
      </c>
      <c r="I25" s="22">
        <f>IF(ISNUMBER($E25),IF($E25&lt;$E$12,"今日より前（短縮・前倒しが必要）",""),"")</f>
        <v/>
      </c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</row>
    <row r="26" ht="24" customHeight="1">
      <c r="A26" s="16" t="inlineStr">
        <is>
          <t>B-4</t>
        </is>
      </c>
      <c r="B26" s="17" t="inlineStr">
        <is>
          <t>不動産会社を選び、媒介契約を結ぶ</t>
        </is>
      </c>
      <c r="C26" s="16" t="inlineStr">
        <is>
          <t>段取り</t>
        </is>
      </c>
      <c r="D26" s="24" t="n">
        <v>14</v>
      </c>
      <c r="E26" s="12">
        <f>IF($F26="","",$F26-N($D26))</f>
        <v/>
      </c>
      <c r="F26" s="19">
        <f>IF($E27="","",$E27)</f>
        <v/>
      </c>
      <c r="G26" s="20">
        <f>IF(ISNUMBER($F26),CHOOSE(WEEKDAY($F26),"日","月","火","水","木","金","土"),"")</f>
        <v/>
      </c>
      <c r="H26" s="21">
        <f>IF(ISNUMBER($E26),IF($E26&lt;$E$12,"開始日が過ぎている",($E26-$E$12)&amp;"日後に開始"),"")</f>
        <v/>
      </c>
      <c r="I26" s="22">
        <f>IF(ISNUMBER($E26),IF($E26&lt;$E$12,"今日より前（短縮・前倒しが必要）",""),"")</f>
        <v/>
      </c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</row>
    <row r="27" ht="24" customHeight="1">
      <c r="A27" s="16" t="inlineStr">
        <is>
          <t>B-5</t>
        </is>
      </c>
      <c r="B27" s="17" t="inlineStr">
        <is>
          <t>売り出し・内覧・価格や条件の交渉</t>
        </is>
      </c>
      <c r="C27" s="16" t="inlineStr">
        <is>
          <t>段取り</t>
        </is>
      </c>
      <c r="D27" s="24" t="n">
        <v>90</v>
      </c>
      <c r="E27" s="12">
        <f>IF($F27="","",$F27-N($D27))</f>
        <v/>
      </c>
      <c r="F27" s="19">
        <f>IF($E28="","",$E28)</f>
        <v/>
      </c>
      <c r="G27" s="20">
        <f>IF(ISNUMBER($F27),CHOOSE(WEEKDAY($F27),"日","月","火","水","木","金","土"),"")</f>
        <v/>
      </c>
      <c r="H27" s="21">
        <f>IF(ISNUMBER($E27),IF($E27&lt;$E$12,"開始日が過ぎている",($E27-$E$12)&amp;"日後に開始"),"")</f>
        <v/>
      </c>
      <c r="I27" s="22">
        <f>IF(ISNUMBER($E27),IF($E27&lt;$E$12,"今日より前（短縮・前倒しが必要）",""),"")</f>
        <v/>
      </c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</row>
    <row r="28" ht="24" customHeight="1">
      <c r="A28" s="16" t="inlineStr">
        <is>
          <t>B-6</t>
        </is>
      </c>
      <c r="B28" s="17" t="inlineStr">
        <is>
          <t>売買契約を結ぶ → 決済・引渡しまで</t>
        </is>
      </c>
      <c r="C28" s="16" t="inlineStr">
        <is>
          <t>段取り</t>
        </is>
      </c>
      <c r="D28" s="24" t="n">
        <v>30</v>
      </c>
      <c r="E28" s="12">
        <f>IF($F28="","",$F28-N($D28))</f>
        <v/>
      </c>
      <c r="F28" s="19">
        <f>IF($E$8="","",$E$8)</f>
        <v/>
      </c>
      <c r="G28" s="20">
        <f>IF(ISNUMBER($F28),CHOOSE(WEEKDAY($F28),"日","月","火","水","木","金","土"),"")</f>
        <v/>
      </c>
      <c r="H28" s="21">
        <f>IF(ISNUMBER($E28),IF($E28&lt;$E$12,"開始日が過ぎている",($E28-$E$12)&amp;"日後に開始"),"")</f>
        <v/>
      </c>
      <c r="I28" s="22">
        <f>IF(ISNUMBER($E28),IF($E28&lt;$E$12,"今日より前（短縮・前倒しが必要）",""),"")</f>
        <v/>
      </c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</row>
    <row r="29" ht="24" customHeight="1">
      <c r="A29" s="16" t="inlineStr">
        <is>
          <t>B-7</t>
        </is>
      </c>
      <c r="B29" s="17" t="inlineStr">
        <is>
          <t>決済・引渡し（売却予定日）</t>
        </is>
      </c>
      <c r="C29" s="16" t="inlineStr">
        <is>
          <t>節目</t>
        </is>
      </c>
      <c r="D29" s="18" t="n"/>
      <c r="E29" s="12" t="n"/>
      <c r="F29" s="19">
        <f>IF($E$8="","",$E$8)</f>
        <v/>
      </c>
      <c r="G29" s="20">
        <f>IF(ISNUMBER($F29),CHOOSE(WEEKDAY($F29),"日","月","火","水","木","金","土"),"")</f>
        <v/>
      </c>
      <c r="H29" s="21">
        <f>IF(ISNUMBER($F29),IF($F29&lt;$E$12,"過ぎている",($F29-$E$12)&amp;"日後"),"")</f>
        <v/>
      </c>
      <c r="I29" s="22" t="n"/>
      <c r="J29" s="23">
        <f>IF(AND(ISNUMBER($F29),$F29&gt;=J$13,$F29&lt;=EOMONTH(J$13,0)),"▲","")</f>
        <v/>
      </c>
      <c r="K29" s="23">
        <f>IF(AND(ISNUMBER($F29),$F29&gt;=K$13,$F29&lt;=EOMONTH(K$13,0)),"▲","")</f>
        <v/>
      </c>
      <c r="L29" s="23">
        <f>IF(AND(ISNUMBER($F29),$F29&gt;=L$13,$F29&lt;=EOMONTH(L$13,0)),"▲","")</f>
        <v/>
      </c>
      <c r="M29" s="23">
        <f>IF(AND(ISNUMBER($F29),$F29&gt;=M$13,$F29&lt;=EOMONTH(M$13,0)),"▲","")</f>
        <v/>
      </c>
      <c r="N29" s="23">
        <f>IF(AND(ISNUMBER($F29),$F29&gt;=N$13,$F29&lt;=EOMONTH(N$13,0)),"▲","")</f>
        <v/>
      </c>
      <c r="O29" s="23">
        <f>IF(AND(ISNUMBER($F29),$F29&gt;=O$13,$F29&lt;=EOMONTH(O$13,0)),"▲","")</f>
        <v/>
      </c>
      <c r="P29" s="23">
        <f>IF(AND(ISNUMBER($F29),$F29&gt;=P$13,$F29&lt;=EOMONTH(P$13,0)),"▲","")</f>
        <v/>
      </c>
      <c r="Q29" s="23">
        <f>IF(AND(ISNUMBER($F29),$F29&gt;=Q$13,$F29&lt;=EOMONTH(Q$13,0)),"▲","")</f>
        <v/>
      </c>
      <c r="R29" s="23">
        <f>IF(AND(ISNUMBER($F29),$F29&gt;=R$13,$F29&lt;=EOMONTH(R$13,0)),"▲","")</f>
        <v/>
      </c>
      <c r="S29" s="23">
        <f>IF(AND(ISNUMBER($F29),$F29&gt;=S$13,$F29&lt;=EOMONTH(S$13,0)),"▲","")</f>
        <v/>
      </c>
      <c r="T29" s="23">
        <f>IF(AND(ISNUMBER($F29),$F29&gt;=T$13,$F29&lt;=EOMONTH(T$13,0)),"▲","")</f>
        <v/>
      </c>
      <c r="U29" s="23">
        <f>IF(AND(ISNUMBER($F29),$F29&gt;=U$13,$F29&lt;=EOMONTH(U$13,0)),"▲","")</f>
        <v/>
      </c>
      <c r="V29" s="23">
        <f>IF(AND(ISNUMBER($F29),$F29&gt;=V$13,$F29&lt;=EOMONTH(V$13,0)),"▲","")</f>
        <v/>
      </c>
      <c r="W29" s="23">
        <f>IF(AND(ISNUMBER($F29),$F29&gt;=W$13,$F29&lt;=EOMONTH(W$13,0)),"▲","")</f>
        <v/>
      </c>
      <c r="X29" s="23">
        <f>IF(AND(ISNUMBER($F29),$F29&gt;=X$13,$F29&lt;=EOMONTH(X$13,0)),"▲","")</f>
        <v/>
      </c>
      <c r="Y29" s="23">
        <f>IF(AND(ISNUMBER($F29),$F29&gt;=Y$13,$F29&lt;=EOMONTH(Y$13,0)),"▲","")</f>
        <v/>
      </c>
      <c r="Z29" s="23">
        <f>IF(AND(ISNUMBER($F29),$F29&gt;=Z$13,$F29&lt;=EOMONTH(Z$13,0)),"▲","")</f>
        <v/>
      </c>
      <c r="AA29" s="23">
        <f>IF(AND(ISNUMBER($F29),$F29&gt;=AA$13,$F29&lt;=EOMONTH(AA$13,0)),"▲","")</f>
        <v/>
      </c>
      <c r="AB29" s="23">
        <f>IF(AND(ISNUMBER($F29),$F29&gt;=AB$13,$F29&lt;=EOMONTH(AB$13,0)),"▲","")</f>
        <v/>
      </c>
      <c r="AC29" s="23">
        <f>IF(AND(ISNUMBER($F29),$F29&gt;=AC$13,$F29&lt;=EOMONTH(AC$13,0)),"▲","")</f>
        <v/>
      </c>
      <c r="AD29" s="23">
        <f>IF(AND(ISNUMBER($F29),$F29&gt;=AD$13,$F29&lt;=EOMONTH(AD$13,0)),"▲","")</f>
        <v/>
      </c>
      <c r="AE29" s="23">
        <f>IF(AND(ISNUMBER($F29),$F29&gt;=AE$13,$F29&lt;=EOMONTH(AE$13,0)),"▲","")</f>
        <v/>
      </c>
      <c r="AF29" s="23">
        <f>IF(AND(ISNUMBER($F29),$F29&gt;=AF$13,$F29&lt;=EOMONTH(AF$13,0)),"▲","")</f>
        <v/>
      </c>
      <c r="AG29" s="23">
        <f>IF(AND(ISNUMBER($F29),$F29&gt;=AG$13,$F29&lt;=EOMONTH(AG$13,0)),"▲","")</f>
        <v/>
      </c>
    </row>
    <row r="30" ht="30" customHeight="1">
      <c r="A30" s="16" t="inlineStr">
        <is>
          <t>B-8</t>
        </is>
      </c>
      <c r="B30" s="17" t="inlineStr">
        <is>
          <t>被相続人居住用家屋等確認書の申請〜交付（申告期限から逆算）</t>
        </is>
      </c>
      <c r="C30" s="16" t="inlineStr">
        <is>
          <t>段取り</t>
        </is>
      </c>
      <c r="D30" s="24" t="n">
        <v>21</v>
      </c>
      <c r="E30" s="12">
        <f>IF($F30="","",$F30-N($D30))</f>
        <v/>
      </c>
      <c r="F30" s="19">
        <f>IF($E$8="","",DATE(YEAR($E$8)+1,3,15))</f>
        <v/>
      </c>
      <c r="G30" s="20">
        <f>IF(ISNUMBER($F30),CHOOSE(WEEKDAY($F30),"日","月","火","水","木","金","土"),"")</f>
        <v/>
      </c>
      <c r="H30" s="21">
        <f>IF(ISNUMBER($E30),IF($E30&lt;$E$12,"開始日が過ぎている",($E30-$E$12)&amp;"日後に開始"),"")</f>
        <v/>
      </c>
      <c r="I30" s="22">
        <f>IF(ISNUMBER($E30),IF($E30&lt;$E$12,"今日より前（短縮・前倒しが必要）",""),"")</f>
        <v/>
      </c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</row>
    <row r="32" ht="33" customHeight="1">
      <c r="A32" s="3" t="inlineStr">
        <is>
          <t>凡例：橙＝法令・制度の期限（▲はその日のある月）、藍＝売却の段取りの期間、濃い藍＝決済・引渡し。見出しの黄色は今日の月です。24か月より先の日付は、左の日付の欄で確認してください。</t>
        </is>
      </c>
    </row>
    <row r="33" ht="33" customHeight="1">
      <c r="A33" s="3" t="inlineStr">
        <is>
          <t>このシートは、土曜・日曜・祝日・年末年始の繰り下げを計算していません。国税（相続税の申告・確定申告）は、期限が土曜・日曜・祝日・12月29日〜1月3日に当たると翌日以後の最初の平日になります（国税通則法10条2項）。正確な日は期限カレンダー（https://akiya-jikka.com/tools/kigen-calendar/）で確かめてください。</t>
        </is>
      </c>
    </row>
    <row r="34" ht="33" customHeight="1">
      <c r="A34" s="3" t="inlineStr">
        <is>
          <t>相続放棄と相続登記は、休日に当たっても延ばさずに表示します（翌日になるかは確認できていないため）。取得費加算は、期限カレンダーでは繰り下げ後の申告期限から数えるため、このシートと1日以上ずれることがあります。</t>
        </is>
      </c>
    </row>
    <row r="35" ht="33" customHeight="1">
      <c r="A35" s="3" t="inlineStr">
        <is>
          <t>段取りの所要日数（B-1〜B-6・B-8）は、公的な標準がない目安（見本）です。売り出しの期間は、専任・専属専任の媒介契約の有効期間の法定上限（3か月）に合わせた見本です。</t>
        </is>
      </c>
    </row>
    <row r="36" ht="33" customHeight="1">
      <c r="A36" s="3" t="inlineStr">
        <is>
          <t>3,000万円控除は、期限のほかに、建築年・売り方・金額などの要件があります。取得費加算とは併用できません。税額や適用の判断は、税理士・税務署にご確認ください。</t>
        </is>
      </c>
    </row>
    <row r="37" ht="19.5" customHeight="1">
      <c r="A37" s="3" t="inlineStr">
        <is>
          <t>契約の日と引渡しの日が年をまたぐときは、確定申告の年が変わる場合があります。このシートは、売却予定日（決済・引渡し日）の翌年を申告の年にしています。</t>
        </is>
      </c>
    </row>
  </sheetData>
  <mergeCells count="33">
    <mergeCell ref="B11:D11"/>
    <mergeCell ref="A1:AG1"/>
    <mergeCell ref="G8:AG8"/>
    <mergeCell ref="E12:F12"/>
    <mergeCell ref="G7:AG7"/>
    <mergeCell ref="B8:D8"/>
    <mergeCell ref="G10:AG10"/>
    <mergeCell ref="G6:AG6"/>
    <mergeCell ref="E8:F8"/>
    <mergeCell ref="A37:AG37"/>
    <mergeCell ref="B10:D10"/>
    <mergeCell ref="A3:AG3"/>
    <mergeCell ref="E10:F10"/>
    <mergeCell ref="A2:AG2"/>
    <mergeCell ref="B9:D9"/>
    <mergeCell ref="A33:AG33"/>
    <mergeCell ref="E9:F9"/>
    <mergeCell ref="A5:AG5"/>
    <mergeCell ref="B6:D6"/>
    <mergeCell ref="A32:AG32"/>
    <mergeCell ref="A14:AG14"/>
    <mergeCell ref="E6:F6"/>
    <mergeCell ref="A22:AG22"/>
    <mergeCell ref="A35:AG35"/>
    <mergeCell ref="E11:F11"/>
    <mergeCell ref="B7:D7"/>
    <mergeCell ref="G9:AG9"/>
    <mergeCell ref="G12:AG12"/>
    <mergeCell ref="E7:F7"/>
    <mergeCell ref="A34:AG34"/>
    <mergeCell ref="G11:AG11"/>
    <mergeCell ref="B12:D12"/>
    <mergeCell ref="A36:AG36"/>
  </mergeCells>
  <conditionalFormatting sqref="J15:AG19">
    <cfRule type="expression" priority="1" dxfId="0">
      <formula>AND(ISNUMBER($F15),IF($E15="",$F15,$E15)&lt;=EOMONTH(J$13,0),$F15&gt;=J$13)</formula>
    </cfRule>
  </conditionalFormatting>
  <conditionalFormatting sqref="J20:AG20">
    <cfRule type="expression" priority="2" dxfId="0">
      <formula>AND(ISNUMBER($F20),IF($E20="",$F20,$E20)&lt;=EOMONTH(J$13,0),$F20&gt;=J$13)</formula>
    </cfRule>
  </conditionalFormatting>
  <conditionalFormatting sqref="J21:AG21">
    <cfRule type="expression" priority="3" dxfId="0">
      <formula>AND(ISNUMBER($F21),IF($E21="",$F21,$E21)&lt;=EOMONTH(J$13,0),$F21&gt;=J$13)</formula>
    </cfRule>
  </conditionalFormatting>
  <conditionalFormatting sqref="J23:AG28">
    <cfRule type="expression" priority="4" dxfId="1">
      <formula>AND(ISNUMBER($F23),IF($E23="",$F23,$E23)&lt;=EOMONTH(J$13,0),$F23&gt;=J$13)</formula>
    </cfRule>
  </conditionalFormatting>
  <conditionalFormatting sqref="J29:AG29">
    <cfRule type="expression" priority="5" dxfId="2">
      <formula>AND(ISNUMBER($F29),IF($E29="",$F29,$E29)&lt;=EOMONTH(J$13,0),$F29&gt;=J$13)</formula>
    </cfRule>
  </conditionalFormatting>
  <conditionalFormatting sqref="J30:AG30">
    <cfRule type="expression" priority="6" dxfId="1">
      <formula>AND(ISNUMBER($F30),IF($E30="",$F30,$E30)&lt;=EOMONTH(J$13,0),$F30&gt;=J$13)</formula>
    </cfRule>
  </conditionalFormatting>
  <conditionalFormatting sqref="J13:AG13">
    <cfRule type="expression" priority="7" dxfId="3">
      <formula>AND($E$12&gt;=J$13,$E$12&lt;=EOMONTH(J$13,0))</formula>
    </cfRule>
  </conditionalFormatting>
  <conditionalFormatting sqref="I23:I30">
    <cfRule type="expression" priority="8" dxfId="4">
      <formula>LEFT(I23,4)="今日より"</formula>
    </cfRule>
  </conditionalFormatting>
  <conditionalFormatting sqref="I18:I19">
    <cfRule type="expression" priority="9" dxfId="4">
      <formula>ISNUMBER(SEARCH("過ぎる",I18))</formula>
    </cfRule>
  </conditionalFormatting>
  <conditionalFormatting sqref="H15:H21">
    <cfRule type="expression" priority="10" dxfId="4">
      <formula>H15="過ぎている"</formula>
    </cfRule>
  </conditionalFormatting>
  <dataValidations count="3">
    <dataValidation sqref="E6 E7 E8 E10 E11" showDropDown="0" showInputMessage="0" showErrorMessage="0" allowBlank="1" errorTitle="入力できない値です" error="日付（例 2026/8/20）で入力してください" type="date" operator="greaterThan">
      <formula1>36526</formula1>
    </dataValidation>
    <dataValidation sqref="E9" showDropDown="0" showInputMessage="0" showErrorMessage="0" allowBlank="1" errorTitle="入力できない値です" error="リストから選んでください。" type="list">
      <formula1>"はい,いいえ,わからない"</formula1>
    </dataValidation>
    <dataValidation sqref="D23 D24 D25 D26 D27 D28 D30" showDropDown="0" showInputMessage="0" showErrorMessage="0" allowBlank="1" errorTitle="入力できない値です" error="0〜1000の整数（日数）で入力してください" type="whole" operator="between">
      <formula1>0</formula1>
      <formula2>1000</formula2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https://akiya-jikka.com/sell/baikyaku-schedule/&amp;R&amp;8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G3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7" customWidth="1" min="3" max="3"/>
    <col width="9" customWidth="1" min="4" max="4"/>
    <col width="13.5" customWidth="1" min="5" max="5"/>
    <col width="13.5" customWidth="1" min="6" max="6"/>
    <col width="8" customWidth="1" min="7" max="7"/>
    <col width="15" customWidth="1" min="8" max="8"/>
    <col width="28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</cols>
  <sheetData>
    <row r="1" ht="26" customHeight="1">
      <c r="A1" s="1" t="inlineStr">
        <is>
          <t>【記入例（見本・架空）】相続した家の売却スケジュール表（相続から確定申告までの期限と段取り）</t>
        </is>
      </c>
    </row>
    <row r="2">
      <c r="A2" s="2" t="inlineStr">
        <is>
          <t>出典：実家の手引き（https://akiya-jikka.com/sell/baikyaku-schedule/）　作成日2026-10-25</t>
        </is>
      </c>
    </row>
    <row r="3" ht="30" customHeight="1">
      <c r="A3" s="3" t="inlineStr">
        <is>
          <t>見本の入力：2026年8月20日に亡くなり、その日に知った。売却予定（決済・引渡し）は2027年9月30日。今日は2026年10月25日に固定。数字・日付は架空の見本です。</t>
        </is>
      </c>
    </row>
    <row r="5">
      <c r="A5" s="4" t="inlineStr">
        <is>
          <t>入力（黄色の欄）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 t="n"/>
    </row>
    <row r="6" ht="21" customHeight="1">
      <c r="B6" s="5" t="inlineStr">
        <is>
          <t>亡くなった日（相続開始日）　必須</t>
        </is>
      </c>
      <c r="C6" s="6" t="n"/>
      <c r="D6" s="6" t="n"/>
      <c r="E6" s="7" t="n">
        <v>46254</v>
      </c>
      <c r="F6" s="8" t="n"/>
      <c r="G6" s="3" t="inlineStr">
        <is>
          <t>3,000万円控除の期限に使います</t>
        </is>
      </c>
    </row>
    <row r="7" ht="21" customHeight="1">
      <c r="B7" s="5" t="inlineStr">
        <is>
          <t>相続の開始を知った日（空欄なら亡くなった日）</t>
        </is>
      </c>
      <c r="C7" s="6" t="n"/>
      <c r="D7" s="6" t="n"/>
      <c r="E7" s="7" t="n"/>
      <c r="F7" s="8" t="n"/>
      <c r="G7" s="3" t="inlineStr">
        <is>
          <t>相続放棄・相続税・相続登記の期限に使います。3つの起算日が違うときは、期限カレンダーで別々に入れてください</t>
        </is>
      </c>
    </row>
    <row r="8" ht="21" customHeight="1">
      <c r="B8" s="5" t="inlineStr">
        <is>
          <t>決済・引渡し予定日（売却予定日）</t>
        </is>
      </c>
      <c r="C8" s="6" t="n"/>
      <c r="D8" s="6" t="n"/>
      <c r="E8" s="7" t="n">
        <v>46660</v>
      </c>
      <c r="F8" s="8" t="n"/>
      <c r="G8" s="3" t="inlineStr">
        <is>
          <t>段取りの逆算と、確定申告の年の判定に使います</t>
        </is>
      </c>
    </row>
    <row r="9" ht="21" customHeight="1">
      <c r="B9" s="5" t="inlineStr">
        <is>
          <t>相続税の申告が必要になる見込み</t>
        </is>
      </c>
      <c r="C9" s="6" t="n"/>
      <c r="D9" s="6" t="n"/>
      <c r="E9" s="9" t="inlineStr">
        <is>
          <t>はい</t>
        </is>
      </c>
      <c r="F9" s="8" t="n"/>
      <c r="G9" s="3" t="inlineStr">
        <is>
          <t>「いいえ」を選ぶと、取得費加算を対象外にします（空欄は「はい」と同じ）</t>
        </is>
      </c>
    </row>
    <row r="10" ht="21" customHeight="1">
      <c r="B10" s="5" t="inlineStr">
        <is>
          <t>今日の日付（空欄なら、開いた日の日付）</t>
        </is>
      </c>
      <c r="C10" s="6" t="n"/>
      <c r="D10" s="6" t="n"/>
      <c r="E10" s="7" t="n">
        <v>46320</v>
      </c>
      <c r="F10" s="8" t="n"/>
      <c r="G10" s="3" t="inlineStr">
        <is>
          <t>固定したいときだけ入れます</t>
        </is>
      </c>
    </row>
    <row r="11" ht="21" customHeight="1">
      <c r="B11" s="5" t="inlineStr">
        <is>
          <t>表の開始月（空欄なら自動）</t>
        </is>
      </c>
      <c r="C11" s="6" t="n"/>
      <c r="D11" s="6" t="n"/>
      <c r="E11" s="10" t="n"/>
      <c r="F11" s="8" t="n"/>
      <c r="G11" s="3" t="inlineStr">
        <is>
          <t>月ごとの表の最初の月です。空欄なら、今日と段取りの最も早い開始日の月から始まります</t>
        </is>
      </c>
    </row>
    <row r="12" ht="20" customHeight="1">
      <c r="B12" s="11" t="inlineStr">
        <is>
          <t>基準にする今日（自動）</t>
        </is>
      </c>
      <c r="C12" s="6" t="n"/>
      <c r="D12" s="6" t="n"/>
      <c r="E12" s="12">
        <f>IF($E$10="",TODAY(),$E$10)</f>
        <v/>
      </c>
      <c r="F12" s="13" t="n"/>
      <c r="G12" s="3" t="inlineStr">
        <is>
          <t>「今日から」の日数に使います</t>
        </is>
      </c>
    </row>
    <row r="13" ht="46" customHeight="1">
      <c r="A13" s="14" t="inlineStr">
        <is>
          <t>No.</t>
        </is>
      </c>
      <c r="B13" s="14" t="inlineStr">
        <is>
          <t>期限・段取り</t>
        </is>
      </c>
      <c r="C13" s="14" t="inlineStr">
        <is>
          <t>種類</t>
        </is>
      </c>
      <c r="D13" s="14" t="inlineStr">
        <is>
          <t>所要日数
（目安）</t>
        </is>
      </c>
      <c r="E13" s="14" t="inlineStr">
        <is>
          <t>開始日</t>
        </is>
      </c>
      <c r="F13" s="14" t="inlineStr">
        <is>
          <t>期限・終了日</t>
        </is>
      </c>
      <c r="G13" s="14" t="inlineStr">
        <is>
          <t>曜日
（右の日付）</t>
        </is>
      </c>
      <c r="H13" s="14" t="inlineStr">
        <is>
          <t>今日から</t>
        </is>
      </c>
      <c r="I13" s="14" t="inlineStr">
        <is>
          <t>確認</t>
        </is>
      </c>
      <c r="J13" s="15">
        <f>IF($E$11&lt;&gt;"",DATE(YEAR($E$11),MONTH($E$11),1),DATE(YEAR(MIN($E$12,$E$23:$E$30)),MONTH(MIN($E$12,$E$23:$E$30)),1))</f>
        <v/>
      </c>
      <c r="K13" s="15">
        <f>EDATE(J13,1)</f>
        <v/>
      </c>
      <c r="L13" s="15">
        <f>EDATE(K13,1)</f>
        <v/>
      </c>
      <c r="M13" s="15">
        <f>EDATE(L13,1)</f>
        <v/>
      </c>
      <c r="N13" s="15">
        <f>EDATE(M13,1)</f>
        <v/>
      </c>
      <c r="O13" s="15">
        <f>EDATE(N13,1)</f>
        <v/>
      </c>
      <c r="P13" s="15">
        <f>EDATE(O13,1)</f>
        <v/>
      </c>
      <c r="Q13" s="15">
        <f>EDATE(P13,1)</f>
        <v/>
      </c>
      <c r="R13" s="15">
        <f>EDATE(Q13,1)</f>
        <v/>
      </c>
      <c r="S13" s="15">
        <f>EDATE(R13,1)</f>
        <v/>
      </c>
      <c r="T13" s="15">
        <f>EDATE(S13,1)</f>
        <v/>
      </c>
      <c r="U13" s="15">
        <f>EDATE(T13,1)</f>
        <v/>
      </c>
      <c r="V13" s="15">
        <f>EDATE(U13,1)</f>
        <v/>
      </c>
      <c r="W13" s="15">
        <f>EDATE(V13,1)</f>
        <v/>
      </c>
      <c r="X13" s="15">
        <f>EDATE(W13,1)</f>
        <v/>
      </c>
      <c r="Y13" s="15">
        <f>EDATE(X13,1)</f>
        <v/>
      </c>
      <c r="Z13" s="15">
        <f>EDATE(Y13,1)</f>
        <v/>
      </c>
      <c r="AA13" s="15">
        <f>EDATE(Z13,1)</f>
        <v/>
      </c>
      <c r="AB13" s="15">
        <f>EDATE(AA13,1)</f>
        <v/>
      </c>
      <c r="AC13" s="15">
        <f>EDATE(AB13,1)</f>
        <v/>
      </c>
      <c r="AD13" s="15">
        <f>EDATE(AC13,1)</f>
        <v/>
      </c>
      <c r="AE13" s="15">
        <f>EDATE(AD13,1)</f>
        <v/>
      </c>
      <c r="AF13" s="15">
        <f>EDATE(AE13,1)</f>
        <v/>
      </c>
      <c r="AG13" s="15">
        <f>EDATE(AF13,1)</f>
        <v/>
      </c>
    </row>
    <row r="14" ht="21" customHeight="1">
      <c r="A14" s="4" t="inlineStr">
        <is>
          <t>A．期限（法令・制度で決まる日。入力した日から自動で計算）</t>
        </is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</row>
    <row r="15" ht="24" customHeight="1">
      <c r="A15" s="16" t="inlineStr">
        <is>
          <t>A-1</t>
        </is>
      </c>
      <c r="B15" s="17" t="inlineStr">
        <is>
          <t>相続放棄（家庭裁判所に申述する最終日）</t>
        </is>
      </c>
      <c r="C15" s="16" t="inlineStr">
        <is>
          <t>期限</t>
        </is>
      </c>
      <c r="D15" s="18" t="n"/>
      <c r="E15" s="12" t="n"/>
      <c r="F15" s="19">
        <f>IF($E$6="","",EDATE(IF($E$7="",$E$6,$E$7),3))</f>
        <v/>
      </c>
      <c r="G15" s="20">
        <f>IF(ISNUMBER($F15),CHOOSE(WEEKDAY($F15),"日","月","火","水","木","金","土"),"")</f>
        <v/>
      </c>
      <c r="H15" s="21">
        <f>IF(ISNUMBER($F15),IF($F15&lt;$E$12,"過ぎている",($F15-$E$12)&amp;"日後"),IF($F15="対象外","対象外",""))</f>
        <v/>
      </c>
      <c r="I15" s="22">
        <f>IF(IF(ISNUMBER($F15),OR(WEEKDAY($F15)=1,WEEKDAY($F15)=7),FALSE),"土日に当たる（前の平日までに）","")</f>
        <v/>
      </c>
      <c r="J15" s="23">
        <f>IF(AND(ISNUMBER($F15),$F15&gt;=J$13,$F15&lt;=EOMONTH(J$13,0)),"▲","")</f>
        <v/>
      </c>
      <c r="K15" s="23">
        <f>IF(AND(ISNUMBER($F15),$F15&gt;=K$13,$F15&lt;=EOMONTH(K$13,0)),"▲","")</f>
        <v/>
      </c>
      <c r="L15" s="23">
        <f>IF(AND(ISNUMBER($F15),$F15&gt;=L$13,$F15&lt;=EOMONTH(L$13,0)),"▲","")</f>
        <v/>
      </c>
      <c r="M15" s="23">
        <f>IF(AND(ISNUMBER($F15),$F15&gt;=M$13,$F15&lt;=EOMONTH(M$13,0)),"▲","")</f>
        <v/>
      </c>
      <c r="N15" s="23">
        <f>IF(AND(ISNUMBER($F15),$F15&gt;=N$13,$F15&lt;=EOMONTH(N$13,0)),"▲","")</f>
        <v/>
      </c>
      <c r="O15" s="23">
        <f>IF(AND(ISNUMBER($F15),$F15&gt;=O$13,$F15&lt;=EOMONTH(O$13,0)),"▲","")</f>
        <v/>
      </c>
      <c r="P15" s="23">
        <f>IF(AND(ISNUMBER($F15),$F15&gt;=P$13,$F15&lt;=EOMONTH(P$13,0)),"▲","")</f>
        <v/>
      </c>
      <c r="Q15" s="23">
        <f>IF(AND(ISNUMBER($F15),$F15&gt;=Q$13,$F15&lt;=EOMONTH(Q$13,0)),"▲","")</f>
        <v/>
      </c>
      <c r="R15" s="23">
        <f>IF(AND(ISNUMBER($F15),$F15&gt;=R$13,$F15&lt;=EOMONTH(R$13,0)),"▲","")</f>
        <v/>
      </c>
      <c r="S15" s="23">
        <f>IF(AND(ISNUMBER($F15),$F15&gt;=S$13,$F15&lt;=EOMONTH(S$13,0)),"▲","")</f>
        <v/>
      </c>
      <c r="T15" s="23">
        <f>IF(AND(ISNUMBER($F15),$F15&gt;=T$13,$F15&lt;=EOMONTH(T$13,0)),"▲","")</f>
        <v/>
      </c>
      <c r="U15" s="23">
        <f>IF(AND(ISNUMBER($F15),$F15&gt;=U$13,$F15&lt;=EOMONTH(U$13,0)),"▲","")</f>
        <v/>
      </c>
      <c r="V15" s="23">
        <f>IF(AND(ISNUMBER($F15),$F15&gt;=V$13,$F15&lt;=EOMONTH(V$13,0)),"▲","")</f>
        <v/>
      </c>
      <c r="W15" s="23">
        <f>IF(AND(ISNUMBER($F15),$F15&gt;=W$13,$F15&lt;=EOMONTH(W$13,0)),"▲","")</f>
        <v/>
      </c>
      <c r="X15" s="23">
        <f>IF(AND(ISNUMBER($F15),$F15&gt;=X$13,$F15&lt;=EOMONTH(X$13,0)),"▲","")</f>
        <v/>
      </c>
      <c r="Y15" s="23">
        <f>IF(AND(ISNUMBER($F15),$F15&gt;=Y$13,$F15&lt;=EOMONTH(Y$13,0)),"▲","")</f>
        <v/>
      </c>
      <c r="Z15" s="23">
        <f>IF(AND(ISNUMBER($F15),$F15&gt;=Z$13,$F15&lt;=EOMONTH(Z$13,0)),"▲","")</f>
        <v/>
      </c>
      <c r="AA15" s="23">
        <f>IF(AND(ISNUMBER($F15),$F15&gt;=AA$13,$F15&lt;=EOMONTH(AA$13,0)),"▲","")</f>
        <v/>
      </c>
      <c r="AB15" s="23">
        <f>IF(AND(ISNUMBER($F15),$F15&gt;=AB$13,$F15&lt;=EOMONTH(AB$13,0)),"▲","")</f>
        <v/>
      </c>
      <c r="AC15" s="23">
        <f>IF(AND(ISNUMBER($F15),$F15&gt;=AC$13,$F15&lt;=EOMONTH(AC$13,0)),"▲","")</f>
        <v/>
      </c>
      <c r="AD15" s="23">
        <f>IF(AND(ISNUMBER($F15),$F15&gt;=AD$13,$F15&lt;=EOMONTH(AD$13,0)),"▲","")</f>
        <v/>
      </c>
      <c r="AE15" s="23">
        <f>IF(AND(ISNUMBER($F15),$F15&gt;=AE$13,$F15&lt;=EOMONTH(AE$13,0)),"▲","")</f>
        <v/>
      </c>
      <c r="AF15" s="23">
        <f>IF(AND(ISNUMBER($F15),$F15&gt;=AF$13,$F15&lt;=EOMONTH(AF$13,0)),"▲","")</f>
        <v/>
      </c>
      <c r="AG15" s="23">
        <f>IF(AND(ISNUMBER($F15),$F15&gt;=AG$13,$F15&lt;=EOMONTH(AG$13,0)),"▲","")</f>
        <v/>
      </c>
    </row>
    <row r="16" ht="24" customHeight="1">
      <c r="A16" s="16" t="inlineStr">
        <is>
          <t>A-2</t>
        </is>
      </c>
      <c r="B16" s="17" t="inlineStr">
        <is>
          <t>相続税の申告・納付</t>
        </is>
      </c>
      <c r="C16" s="16" t="inlineStr">
        <is>
          <t>期限</t>
        </is>
      </c>
      <c r="D16" s="18" t="n"/>
      <c r="E16" s="12" t="n"/>
      <c r="F16" s="19">
        <f>IF($E$6="","",EDATE(IF($E$7="",$E$6,$E$7),10))</f>
        <v/>
      </c>
      <c r="G16" s="20">
        <f>IF(ISNUMBER($F16),CHOOSE(WEEKDAY($F16),"日","月","火","水","木","金","土"),"")</f>
        <v/>
      </c>
      <c r="H16" s="21">
        <f>IF(ISNUMBER($F16),IF($F16&lt;$E$12,"過ぎている",($F16-$E$12)&amp;"日後"),IF($F16="対象外","対象外",""))</f>
        <v/>
      </c>
      <c r="I16" s="22">
        <f>IF(IF(ISNUMBER($F16),OR(WEEKDAY($F16)=1,WEEKDAY($F16)=7),FALSE),"土日に当たる（国税は翌日になる場合あり）","")</f>
        <v/>
      </c>
      <c r="J16" s="23">
        <f>IF(AND(ISNUMBER($F16),$F16&gt;=J$13,$F16&lt;=EOMONTH(J$13,0)),"▲","")</f>
        <v/>
      </c>
      <c r="K16" s="23">
        <f>IF(AND(ISNUMBER($F16),$F16&gt;=K$13,$F16&lt;=EOMONTH(K$13,0)),"▲","")</f>
        <v/>
      </c>
      <c r="L16" s="23">
        <f>IF(AND(ISNUMBER($F16),$F16&gt;=L$13,$F16&lt;=EOMONTH(L$13,0)),"▲","")</f>
        <v/>
      </c>
      <c r="M16" s="23">
        <f>IF(AND(ISNUMBER($F16),$F16&gt;=M$13,$F16&lt;=EOMONTH(M$13,0)),"▲","")</f>
        <v/>
      </c>
      <c r="N16" s="23">
        <f>IF(AND(ISNUMBER($F16),$F16&gt;=N$13,$F16&lt;=EOMONTH(N$13,0)),"▲","")</f>
        <v/>
      </c>
      <c r="O16" s="23">
        <f>IF(AND(ISNUMBER($F16),$F16&gt;=O$13,$F16&lt;=EOMONTH(O$13,0)),"▲","")</f>
        <v/>
      </c>
      <c r="P16" s="23">
        <f>IF(AND(ISNUMBER($F16),$F16&gt;=P$13,$F16&lt;=EOMONTH(P$13,0)),"▲","")</f>
        <v/>
      </c>
      <c r="Q16" s="23">
        <f>IF(AND(ISNUMBER($F16),$F16&gt;=Q$13,$F16&lt;=EOMONTH(Q$13,0)),"▲","")</f>
        <v/>
      </c>
      <c r="R16" s="23">
        <f>IF(AND(ISNUMBER($F16),$F16&gt;=R$13,$F16&lt;=EOMONTH(R$13,0)),"▲","")</f>
        <v/>
      </c>
      <c r="S16" s="23">
        <f>IF(AND(ISNUMBER($F16),$F16&gt;=S$13,$F16&lt;=EOMONTH(S$13,0)),"▲","")</f>
        <v/>
      </c>
      <c r="T16" s="23">
        <f>IF(AND(ISNUMBER($F16),$F16&gt;=T$13,$F16&lt;=EOMONTH(T$13,0)),"▲","")</f>
        <v/>
      </c>
      <c r="U16" s="23">
        <f>IF(AND(ISNUMBER($F16),$F16&gt;=U$13,$F16&lt;=EOMONTH(U$13,0)),"▲","")</f>
        <v/>
      </c>
      <c r="V16" s="23">
        <f>IF(AND(ISNUMBER($F16),$F16&gt;=V$13,$F16&lt;=EOMONTH(V$13,0)),"▲","")</f>
        <v/>
      </c>
      <c r="W16" s="23">
        <f>IF(AND(ISNUMBER($F16),$F16&gt;=W$13,$F16&lt;=EOMONTH(W$13,0)),"▲","")</f>
        <v/>
      </c>
      <c r="X16" s="23">
        <f>IF(AND(ISNUMBER($F16),$F16&gt;=X$13,$F16&lt;=EOMONTH(X$13,0)),"▲","")</f>
        <v/>
      </c>
      <c r="Y16" s="23">
        <f>IF(AND(ISNUMBER($F16),$F16&gt;=Y$13,$F16&lt;=EOMONTH(Y$13,0)),"▲","")</f>
        <v/>
      </c>
      <c r="Z16" s="23">
        <f>IF(AND(ISNUMBER($F16),$F16&gt;=Z$13,$F16&lt;=EOMONTH(Z$13,0)),"▲","")</f>
        <v/>
      </c>
      <c r="AA16" s="23">
        <f>IF(AND(ISNUMBER($F16),$F16&gt;=AA$13,$F16&lt;=EOMONTH(AA$13,0)),"▲","")</f>
        <v/>
      </c>
      <c r="AB16" s="23">
        <f>IF(AND(ISNUMBER($F16),$F16&gt;=AB$13,$F16&lt;=EOMONTH(AB$13,0)),"▲","")</f>
        <v/>
      </c>
      <c r="AC16" s="23">
        <f>IF(AND(ISNUMBER($F16),$F16&gt;=AC$13,$F16&lt;=EOMONTH(AC$13,0)),"▲","")</f>
        <v/>
      </c>
      <c r="AD16" s="23">
        <f>IF(AND(ISNUMBER($F16),$F16&gt;=AD$13,$F16&lt;=EOMONTH(AD$13,0)),"▲","")</f>
        <v/>
      </c>
      <c r="AE16" s="23">
        <f>IF(AND(ISNUMBER($F16),$F16&gt;=AE$13,$F16&lt;=EOMONTH(AE$13,0)),"▲","")</f>
        <v/>
      </c>
      <c r="AF16" s="23">
        <f>IF(AND(ISNUMBER($F16),$F16&gt;=AF$13,$F16&lt;=EOMONTH(AF$13,0)),"▲","")</f>
        <v/>
      </c>
      <c r="AG16" s="23">
        <f>IF(AND(ISNUMBER($F16),$F16&gt;=AG$13,$F16&lt;=EOMONTH(AG$13,0)),"▲","")</f>
        <v/>
      </c>
    </row>
    <row r="17" ht="24" customHeight="1">
      <c r="A17" s="16" t="inlineStr">
        <is>
          <t>A-3</t>
        </is>
      </c>
      <c r="B17" s="17" t="inlineStr">
        <is>
          <t>相続登記（登記の申請）</t>
        </is>
      </c>
      <c r="C17" s="16" t="inlineStr">
        <is>
          <t>期限</t>
        </is>
      </c>
      <c r="D17" s="18" t="n"/>
      <c r="E17" s="12" t="n"/>
      <c r="F17" s="19">
        <f>IF($E$6="","",IF(IF($E$7="",$E$6,$E$7)&lt;DATE(2024,4,1),DATE(2027,3,31),EDATE(IF($E$7="",$E$6,$E$7),36)))</f>
        <v/>
      </c>
      <c r="G17" s="20">
        <f>IF(ISNUMBER($F17),CHOOSE(WEEKDAY($F17),"日","月","火","水","木","金","土"),"")</f>
        <v/>
      </c>
      <c r="H17" s="21">
        <f>IF(ISNUMBER($F17),IF($F17&lt;$E$12,"過ぎている",($F17-$E$12)&amp;"日後"),IF($F17="対象外","対象外",""))</f>
        <v/>
      </c>
      <c r="I17" s="22">
        <f>IF(IF(ISNUMBER($F17),OR(WEEKDAY($F17)=1,WEEKDAY($F17)=7),FALSE),"土日に当たる（前の平日までに）","")</f>
        <v/>
      </c>
      <c r="J17" s="23">
        <f>IF(AND(ISNUMBER($F17),$F17&gt;=J$13,$F17&lt;=EOMONTH(J$13,0)),"▲","")</f>
        <v/>
      </c>
      <c r="K17" s="23">
        <f>IF(AND(ISNUMBER($F17),$F17&gt;=K$13,$F17&lt;=EOMONTH(K$13,0)),"▲","")</f>
        <v/>
      </c>
      <c r="L17" s="23">
        <f>IF(AND(ISNUMBER($F17),$F17&gt;=L$13,$F17&lt;=EOMONTH(L$13,0)),"▲","")</f>
        <v/>
      </c>
      <c r="M17" s="23">
        <f>IF(AND(ISNUMBER($F17),$F17&gt;=M$13,$F17&lt;=EOMONTH(M$13,0)),"▲","")</f>
        <v/>
      </c>
      <c r="N17" s="23">
        <f>IF(AND(ISNUMBER($F17),$F17&gt;=N$13,$F17&lt;=EOMONTH(N$13,0)),"▲","")</f>
        <v/>
      </c>
      <c r="O17" s="23">
        <f>IF(AND(ISNUMBER($F17),$F17&gt;=O$13,$F17&lt;=EOMONTH(O$13,0)),"▲","")</f>
        <v/>
      </c>
      <c r="P17" s="23">
        <f>IF(AND(ISNUMBER($F17),$F17&gt;=P$13,$F17&lt;=EOMONTH(P$13,0)),"▲","")</f>
        <v/>
      </c>
      <c r="Q17" s="23">
        <f>IF(AND(ISNUMBER($F17),$F17&gt;=Q$13,$F17&lt;=EOMONTH(Q$13,0)),"▲","")</f>
        <v/>
      </c>
      <c r="R17" s="23">
        <f>IF(AND(ISNUMBER($F17),$F17&gt;=R$13,$F17&lt;=EOMONTH(R$13,0)),"▲","")</f>
        <v/>
      </c>
      <c r="S17" s="23">
        <f>IF(AND(ISNUMBER($F17),$F17&gt;=S$13,$F17&lt;=EOMONTH(S$13,0)),"▲","")</f>
        <v/>
      </c>
      <c r="T17" s="23">
        <f>IF(AND(ISNUMBER($F17),$F17&gt;=T$13,$F17&lt;=EOMONTH(T$13,0)),"▲","")</f>
        <v/>
      </c>
      <c r="U17" s="23">
        <f>IF(AND(ISNUMBER($F17),$F17&gt;=U$13,$F17&lt;=EOMONTH(U$13,0)),"▲","")</f>
        <v/>
      </c>
      <c r="V17" s="23">
        <f>IF(AND(ISNUMBER($F17),$F17&gt;=V$13,$F17&lt;=EOMONTH(V$13,0)),"▲","")</f>
        <v/>
      </c>
      <c r="W17" s="23">
        <f>IF(AND(ISNUMBER($F17),$F17&gt;=W$13,$F17&lt;=EOMONTH(W$13,0)),"▲","")</f>
        <v/>
      </c>
      <c r="X17" s="23">
        <f>IF(AND(ISNUMBER($F17),$F17&gt;=X$13,$F17&lt;=EOMONTH(X$13,0)),"▲","")</f>
        <v/>
      </c>
      <c r="Y17" s="23">
        <f>IF(AND(ISNUMBER($F17),$F17&gt;=Y$13,$F17&lt;=EOMONTH(Y$13,0)),"▲","")</f>
        <v/>
      </c>
      <c r="Z17" s="23">
        <f>IF(AND(ISNUMBER($F17),$F17&gt;=Z$13,$F17&lt;=EOMONTH(Z$13,0)),"▲","")</f>
        <v/>
      </c>
      <c r="AA17" s="23">
        <f>IF(AND(ISNUMBER($F17),$F17&gt;=AA$13,$F17&lt;=EOMONTH(AA$13,0)),"▲","")</f>
        <v/>
      </c>
      <c r="AB17" s="23">
        <f>IF(AND(ISNUMBER($F17),$F17&gt;=AB$13,$F17&lt;=EOMONTH(AB$13,0)),"▲","")</f>
        <v/>
      </c>
      <c r="AC17" s="23">
        <f>IF(AND(ISNUMBER($F17),$F17&gt;=AC$13,$F17&lt;=EOMONTH(AC$13,0)),"▲","")</f>
        <v/>
      </c>
      <c r="AD17" s="23">
        <f>IF(AND(ISNUMBER($F17),$F17&gt;=AD$13,$F17&lt;=EOMONTH(AD$13,0)),"▲","")</f>
        <v/>
      </c>
      <c r="AE17" s="23">
        <f>IF(AND(ISNUMBER($F17),$F17&gt;=AE$13,$F17&lt;=EOMONTH(AE$13,0)),"▲","")</f>
        <v/>
      </c>
      <c r="AF17" s="23">
        <f>IF(AND(ISNUMBER($F17),$F17&gt;=AF$13,$F17&lt;=EOMONTH(AF$13,0)),"▲","")</f>
        <v/>
      </c>
      <c r="AG17" s="23">
        <f>IF(AND(ISNUMBER($F17),$F17&gt;=AG$13,$F17&lt;=EOMONTH(AG$13,0)),"▲","")</f>
        <v/>
      </c>
    </row>
    <row r="18" ht="24" customHeight="1">
      <c r="A18" s="16" t="inlineStr">
        <is>
          <t>A-4</t>
        </is>
      </c>
      <c r="B18" s="17" t="inlineStr">
        <is>
          <t>3,000万円控除（この日までに売る）</t>
        </is>
      </c>
      <c r="C18" s="16" t="inlineStr">
        <is>
          <t>期限</t>
        </is>
      </c>
      <c r="D18" s="18" t="n"/>
      <c r="E18" s="12" t="n"/>
      <c r="F18" s="19">
        <f>IF($E$6="","",MIN(DATE(YEAR($E$6)+3,12,31),DATE(2027,12,31)))</f>
        <v/>
      </c>
      <c r="G18" s="20">
        <f>IF(ISNUMBER($F18),CHOOSE(WEEKDAY($F18),"日","月","火","水","木","金","土"),"")</f>
        <v/>
      </c>
      <c r="H18" s="21">
        <f>IF(ISNUMBER($F18),IF($F18&lt;$E$12,"過ぎている",($F18-$E$12)&amp;"日後"),IF($F18="対象外","対象外",""))</f>
        <v/>
      </c>
      <c r="I18" s="22">
        <f>IF(AND(ISNUMBER($E$8),ISNUMBER($F18)),IF($E$8&lt;=$F18,"売却予定日は期限内","売却予定日は期限を過ぎる"),"")</f>
        <v/>
      </c>
      <c r="J18" s="23">
        <f>IF(AND(ISNUMBER($F18),$F18&gt;=J$13,$F18&lt;=EOMONTH(J$13,0)),"▲","")</f>
        <v/>
      </c>
      <c r="K18" s="23">
        <f>IF(AND(ISNUMBER($F18),$F18&gt;=K$13,$F18&lt;=EOMONTH(K$13,0)),"▲","")</f>
        <v/>
      </c>
      <c r="L18" s="23">
        <f>IF(AND(ISNUMBER($F18),$F18&gt;=L$13,$F18&lt;=EOMONTH(L$13,0)),"▲","")</f>
        <v/>
      </c>
      <c r="M18" s="23">
        <f>IF(AND(ISNUMBER($F18),$F18&gt;=M$13,$F18&lt;=EOMONTH(M$13,0)),"▲","")</f>
        <v/>
      </c>
      <c r="N18" s="23">
        <f>IF(AND(ISNUMBER($F18),$F18&gt;=N$13,$F18&lt;=EOMONTH(N$13,0)),"▲","")</f>
        <v/>
      </c>
      <c r="O18" s="23">
        <f>IF(AND(ISNUMBER($F18),$F18&gt;=O$13,$F18&lt;=EOMONTH(O$13,0)),"▲","")</f>
        <v/>
      </c>
      <c r="P18" s="23">
        <f>IF(AND(ISNUMBER($F18),$F18&gt;=P$13,$F18&lt;=EOMONTH(P$13,0)),"▲","")</f>
        <v/>
      </c>
      <c r="Q18" s="23">
        <f>IF(AND(ISNUMBER($F18),$F18&gt;=Q$13,$F18&lt;=EOMONTH(Q$13,0)),"▲","")</f>
        <v/>
      </c>
      <c r="R18" s="23">
        <f>IF(AND(ISNUMBER($F18),$F18&gt;=R$13,$F18&lt;=EOMONTH(R$13,0)),"▲","")</f>
        <v/>
      </c>
      <c r="S18" s="23">
        <f>IF(AND(ISNUMBER($F18),$F18&gt;=S$13,$F18&lt;=EOMONTH(S$13,0)),"▲","")</f>
        <v/>
      </c>
      <c r="T18" s="23">
        <f>IF(AND(ISNUMBER($F18),$F18&gt;=T$13,$F18&lt;=EOMONTH(T$13,0)),"▲","")</f>
        <v/>
      </c>
      <c r="U18" s="23">
        <f>IF(AND(ISNUMBER($F18),$F18&gt;=U$13,$F18&lt;=EOMONTH(U$13,0)),"▲","")</f>
        <v/>
      </c>
      <c r="V18" s="23">
        <f>IF(AND(ISNUMBER($F18),$F18&gt;=V$13,$F18&lt;=EOMONTH(V$13,0)),"▲","")</f>
        <v/>
      </c>
      <c r="W18" s="23">
        <f>IF(AND(ISNUMBER($F18),$F18&gt;=W$13,$F18&lt;=EOMONTH(W$13,0)),"▲","")</f>
        <v/>
      </c>
      <c r="X18" s="23">
        <f>IF(AND(ISNUMBER($F18),$F18&gt;=X$13,$F18&lt;=EOMONTH(X$13,0)),"▲","")</f>
        <v/>
      </c>
      <c r="Y18" s="23">
        <f>IF(AND(ISNUMBER($F18),$F18&gt;=Y$13,$F18&lt;=EOMONTH(Y$13,0)),"▲","")</f>
        <v/>
      </c>
      <c r="Z18" s="23">
        <f>IF(AND(ISNUMBER($F18),$F18&gt;=Z$13,$F18&lt;=EOMONTH(Z$13,0)),"▲","")</f>
        <v/>
      </c>
      <c r="AA18" s="23">
        <f>IF(AND(ISNUMBER($F18),$F18&gt;=AA$13,$F18&lt;=EOMONTH(AA$13,0)),"▲","")</f>
        <v/>
      </c>
      <c r="AB18" s="23">
        <f>IF(AND(ISNUMBER($F18),$F18&gt;=AB$13,$F18&lt;=EOMONTH(AB$13,0)),"▲","")</f>
        <v/>
      </c>
      <c r="AC18" s="23">
        <f>IF(AND(ISNUMBER($F18),$F18&gt;=AC$13,$F18&lt;=EOMONTH(AC$13,0)),"▲","")</f>
        <v/>
      </c>
      <c r="AD18" s="23">
        <f>IF(AND(ISNUMBER($F18),$F18&gt;=AD$13,$F18&lt;=EOMONTH(AD$13,0)),"▲","")</f>
        <v/>
      </c>
      <c r="AE18" s="23">
        <f>IF(AND(ISNUMBER($F18),$F18&gt;=AE$13,$F18&lt;=EOMONTH(AE$13,0)),"▲","")</f>
        <v/>
      </c>
      <c r="AF18" s="23">
        <f>IF(AND(ISNUMBER($F18),$F18&gt;=AF$13,$F18&lt;=EOMONTH(AF$13,0)),"▲","")</f>
        <v/>
      </c>
      <c r="AG18" s="23">
        <f>IF(AND(ISNUMBER($F18),$F18&gt;=AG$13,$F18&lt;=EOMONTH(AG$13,0)),"▲","")</f>
        <v/>
      </c>
    </row>
    <row r="19" ht="24" customHeight="1">
      <c r="A19" s="16" t="inlineStr">
        <is>
          <t>A-5</t>
        </is>
      </c>
      <c r="B19" s="17" t="inlineStr">
        <is>
          <t>取得費加算（この日までに売る）</t>
        </is>
      </c>
      <c r="C19" s="16" t="inlineStr">
        <is>
          <t>期限</t>
        </is>
      </c>
      <c r="D19" s="18" t="n"/>
      <c r="E19" s="12" t="n"/>
      <c r="F19" s="19">
        <f>IF($E$6="","",IF($E$9="いいえ","対象外",EDATE($F$16,36)))</f>
        <v/>
      </c>
      <c r="G19" s="20">
        <f>IF(ISNUMBER($F19),CHOOSE(WEEKDAY($F19),"日","月","火","水","木","金","土"),"")</f>
        <v/>
      </c>
      <c r="H19" s="21">
        <f>IF(ISNUMBER($F19),IF($F19&lt;$E$12,"過ぎている",($F19-$E$12)&amp;"日後"),IF($F19="対象外","対象外",""))</f>
        <v/>
      </c>
      <c r="I19" s="22">
        <f>IF(AND(ISNUMBER($E$8),ISNUMBER($F19)),IF($E$8&lt;=$F19,"売却予定日は期限内","売却予定日は期限を過ぎる"),"")</f>
        <v/>
      </c>
      <c r="J19" s="23">
        <f>IF(AND(ISNUMBER($F19),$F19&gt;=J$13,$F19&lt;=EOMONTH(J$13,0)),"▲","")</f>
        <v/>
      </c>
      <c r="K19" s="23">
        <f>IF(AND(ISNUMBER($F19),$F19&gt;=K$13,$F19&lt;=EOMONTH(K$13,0)),"▲","")</f>
        <v/>
      </c>
      <c r="L19" s="23">
        <f>IF(AND(ISNUMBER($F19),$F19&gt;=L$13,$F19&lt;=EOMONTH(L$13,0)),"▲","")</f>
        <v/>
      </c>
      <c r="M19" s="23">
        <f>IF(AND(ISNUMBER($F19),$F19&gt;=M$13,$F19&lt;=EOMONTH(M$13,0)),"▲","")</f>
        <v/>
      </c>
      <c r="N19" s="23">
        <f>IF(AND(ISNUMBER($F19),$F19&gt;=N$13,$F19&lt;=EOMONTH(N$13,0)),"▲","")</f>
        <v/>
      </c>
      <c r="O19" s="23">
        <f>IF(AND(ISNUMBER($F19),$F19&gt;=O$13,$F19&lt;=EOMONTH(O$13,0)),"▲","")</f>
        <v/>
      </c>
      <c r="P19" s="23">
        <f>IF(AND(ISNUMBER($F19),$F19&gt;=P$13,$F19&lt;=EOMONTH(P$13,0)),"▲","")</f>
        <v/>
      </c>
      <c r="Q19" s="23">
        <f>IF(AND(ISNUMBER($F19),$F19&gt;=Q$13,$F19&lt;=EOMONTH(Q$13,0)),"▲","")</f>
        <v/>
      </c>
      <c r="R19" s="23">
        <f>IF(AND(ISNUMBER($F19),$F19&gt;=R$13,$F19&lt;=EOMONTH(R$13,0)),"▲","")</f>
        <v/>
      </c>
      <c r="S19" s="23">
        <f>IF(AND(ISNUMBER($F19),$F19&gt;=S$13,$F19&lt;=EOMONTH(S$13,0)),"▲","")</f>
        <v/>
      </c>
      <c r="T19" s="23">
        <f>IF(AND(ISNUMBER($F19),$F19&gt;=T$13,$F19&lt;=EOMONTH(T$13,0)),"▲","")</f>
        <v/>
      </c>
      <c r="U19" s="23">
        <f>IF(AND(ISNUMBER($F19),$F19&gt;=U$13,$F19&lt;=EOMONTH(U$13,0)),"▲","")</f>
        <v/>
      </c>
      <c r="V19" s="23">
        <f>IF(AND(ISNUMBER($F19),$F19&gt;=V$13,$F19&lt;=EOMONTH(V$13,0)),"▲","")</f>
        <v/>
      </c>
      <c r="W19" s="23">
        <f>IF(AND(ISNUMBER($F19),$F19&gt;=W$13,$F19&lt;=EOMONTH(W$13,0)),"▲","")</f>
        <v/>
      </c>
      <c r="X19" s="23">
        <f>IF(AND(ISNUMBER($F19),$F19&gt;=X$13,$F19&lt;=EOMONTH(X$13,0)),"▲","")</f>
        <v/>
      </c>
      <c r="Y19" s="23">
        <f>IF(AND(ISNUMBER($F19),$F19&gt;=Y$13,$F19&lt;=EOMONTH(Y$13,0)),"▲","")</f>
        <v/>
      </c>
      <c r="Z19" s="23">
        <f>IF(AND(ISNUMBER($F19),$F19&gt;=Z$13,$F19&lt;=EOMONTH(Z$13,0)),"▲","")</f>
        <v/>
      </c>
      <c r="AA19" s="23">
        <f>IF(AND(ISNUMBER($F19),$F19&gt;=AA$13,$F19&lt;=EOMONTH(AA$13,0)),"▲","")</f>
        <v/>
      </c>
      <c r="AB19" s="23">
        <f>IF(AND(ISNUMBER($F19),$F19&gt;=AB$13,$F19&lt;=EOMONTH(AB$13,0)),"▲","")</f>
        <v/>
      </c>
      <c r="AC19" s="23">
        <f>IF(AND(ISNUMBER($F19),$F19&gt;=AC$13,$F19&lt;=EOMONTH(AC$13,0)),"▲","")</f>
        <v/>
      </c>
      <c r="AD19" s="23">
        <f>IF(AND(ISNUMBER($F19),$F19&gt;=AD$13,$F19&lt;=EOMONTH(AD$13,0)),"▲","")</f>
        <v/>
      </c>
      <c r="AE19" s="23">
        <f>IF(AND(ISNUMBER($F19),$F19&gt;=AE$13,$F19&lt;=EOMONTH(AE$13,0)),"▲","")</f>
        <v/>
      </c>
      <c r="AF19" s="23">
        <f>IF(AND(ISNUMBER($F19),$F19&gt;=AF$13,$F19&lt;=EOMONTH(AF$13,0)),"▲","")</f>
        <v/>
      </c>
      <c r="AG19" s="23">
        <f>IF(AND(ISNUMBER($F19),$F19&gt;=AG$13,$F19&lt;=EOMONTH(AG$13,0)),"▲","")</f>
        <v/>
      </c>
    </row>
    <row r="20" ht="24" customHeight="1">
      <c r="A20" s="16" t="inlineStr">
        <is>
          <t>A-6</t>
        </is>
      </c>
      <c r="B20" s="17" t="inlineStr">
        <is>
          <t>売却翌年の確定申告（受付期間）</t>
        </is>
      </c>
      <c r="C20" s="16" t="inlineStr">
        <is>
          <t>期間</t>
        </is>
      </c>
      <c r="D20" s="18" t="n"/>
      <c r="E20" s="12">
        <f>IF($E$8="","",DATE(YEAR($E$8)+1,2,16))</f>
        <v/>
      </c>
      <c r="F20" s="19">
        <f>IF($E$8="","",DATE(YEAR($E$8)+1,3,15))</f>
        <v/>
      </c>
      <c r="G20" s="20">
        <f>IF(ISNUMBER($F20),CHOOSE(WEEKDAY($F20),"日","月","火","水","木","金","土"),"")</f>
        <v/>
      </c>
      <c r="H20" s="21">
        <f>IF(ISNUMBER($F20),IF($F20&lt;$E$12,"過ぎている",($F20-$E$12)&amp;"日後"),IF($F20="対象外","対象外",""))</f>
        <v/>
      </c>
      <c r="I20" s="22">
        <f>IF(IF(ISNUMBER($F20),OR(WEEKDAY($F20)=1,WEEKDAY($F20)=7),FALSE),"期限が土日に当たる（国税は翌日になる場合あり）","")</f>
        <v/>
      </c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</row>
    <row r="21" ht="32" customHeight="1">
      <c r="A21" s="16" t="inlineStr">
        <is>
          <t>A-7</t>
        </is>
      </c>
      <c r="B21" s="17" t="inlineStr">
        <is>
          <t>空き家特例の工事の期限（売却後に耐震改修・解体する場合）</t>
        </is>
      </c>
      <c r="C21" s="16" t="inlineStr">
        <is>
          <t>期限</t>
        </is>
      </c>
      <c r="D21" s="18" t="n"/>
      <c r="E21" s="12" t="n"/>
      <c r="F21" s="19">
        <f>IF($E$8="","",DATE(YEAR($E$8)+1,2,15))</f>
        <v/>
      </c>
      <c r="G21" s="20">
        <f>IF(ISNUMBER($F21),CHOOSE(WEEKDAY($F21),"日","月","火","水","木","金","土"),"")</f>
        <v/>
      </c>
      <c r="H21" s="21">
        <f>IF(ISNUMBER($F21),IF($F21&lt;$E$12,"過ぎている",($F21-$E$12)&amp;"日後"),IF($F21="対象外","対象外",""))</f>
        <v/>
      </c>
      <c r="I21" s="22" t="n"/>
      <c r="J21" s="23">
        <f>IF(AND(ISNUMBER($F21),$F21&gt;=J$13,$F21&lt;=EOMONTH(J$13,0)),"▲","")</f>
        <v/>
      </c>
      <c r="K21" s="23">
        <f>IF(AND(ISNUMBER($F21),$F21&gt;=K$13,$F21&lt;=EOMONTH(K$13,0)),"▲","")</f>
        <v/>
      </c>
      <c r="L21" s="23">
        <f>IF(AND(ISNUMBER($F21),$F21&gt;=L$13,$F21&lt;=EOMONTH(L$13,0)),"▲","")</f>
        <v/>
      </c>
      <c r="M21" s="23">
        <f>IF(AND(ISNUMBER($F21),$F21&gt;=M$13,$F21&lt;=EOMONTH(M$13,0)),"▲","")</f>
        <v/>
      </c>
      <c r="N21" s="23">
        <f>IF(AND(ISNUMBER($F21),$F21&gt;=N$13,$F21&lt;=EOMONTH(N$13,0)),"▲","")</f>
        <v/>
      </c>
      <c r="O21" s="23">
        <f>IF(AND(ISNUMBER($F21),$F21&gt;=O$13,$F21&lt;=EOMONTH(O$13,0)),"▲","")</f>
        <v/>
      </c>
      <c r="P21" s="23">
        <f>IF(AND(ISNUMBER($F21),$F21&gt;=P$13,$F21&lt;=EOMONTH(P$13,0)),"▲","")</f>
        <v/>
      </c>
      <c r="Q21" s="23">
        <f>IF(AND(ISNUMBER($F21),$F21&gt;=Q$13,$F21&lt;=EOMONTH(Q$13,0)),"▲","")</f>
        <v/>
      </c>
      <c r="R21" s="23">
        <f>IF(AND(ISNUMBER($F21),$F21&gt;=R$13,$F21&lt;=EOMONTH(R$13,0)),"▲","")</f>
        <v/>
      </c>
      <c r="S21" s="23">
        <f>IF(AND(ISNUMBER($F21),$F21&gt;=S$13,$F21&lt;=EOMONTH(S$13,0)),"▲","")</f>
        <v/>
      </c>
      <c r="T21" s="23">
        <f>IF(AND(ISNUMBER($F21),$F21&gt;=T$13,$F21&lt;=EOMONTH(T$13,0)),"▲","")</f>
        <v/>
      </c>
      <c r="U21" s="23">
        <f>IF(AND(ISNUMBER($F21),$F21&gt;=U$13,$F21&lt;=EOMONTH(U$13,0)),"▲","")</f>
        <v/>
      </c>
      <c r="V21" s="23">
        <f>IF(AND(ISNUMBER($F21),$F21&gt;=V$13,$F21&lt;=EOMONTH(V$13,0)),"▲","")</f>
        <v/>
      </c>
      <c r="W21" s="23">
        <f>IF(AND(ISNUMBER($F21),$F21&gt;=W$13,$F21&lt;=EOMONTH(W$13,0)),"▲","")</f>
        <v/>
      </c>
      <c r="X21" s="23">
        <f>IF(AND(ISNUMBER($F21),$F21&gt;=X$13,$F21&lt;=EOMONTH(X$13,0)),"▲","")</f>
        <v/>
      </c>
      <c r="Y21" s="23">
        <f>IF(AND(ISNUMBER($F21),$F21&gt;=Y$13,$F21&lt;=EOMONTH(Y$13,0)),"▲","")</f>
        <v/>
      </c>
      <c r="Z21" s="23">
        <f>IF(AND(ISNUMBER($F21),$F21&gt;=Z$13,$F21&lt;=EOMONTH(Z$13,0)),"▲","")</f>
        <v/>
      </c>
      <c r="AA21" s="23">
        <f>IF(AND(ISNUMBER($F21),$F21&gt;=AA$13,$F21&lt;=EOMONTH(AA$13,0)),"▲","")</f>
        <v/>
      </c>
      <c r="AB21" s="23">
        <f>IF(AND(ISNUMBER($F21),$F21&gt;=AB$13,$F21&lt;=EOMONTH(AB$13,0)),"▲","")</f>
        <v/>
      </c>
      <c r="AC21" s="23">
        <f>IF(AND(ISNUMBER($F21),$F21&gt;=AC$13,$F21&lt;=EOMONTH(AC$13,0)),"▲","")</f>
        <v/>
      </c>
      <c r="AD21" s="23">
        <f>IF(AND(ISNUMBER($F21),$F21&gt;=AD$13,$F21&lt;=EOMONTH(AD$13,0)),"▲","")</f>
        <v/>
      </c>
      <c r="AE21" s="23">
        <f>IF(AND(ISNUMBER($F21),$F21&gt;=AE$13,$F21&lt;=EOMONTH(AE$13,0)),"▲","")</f>
        <v/>
      </c>
      <c r="AF21" s="23">
        <f>IF(AND(ISNUMBER($F21),$F21&gt;=AF$13,$F21&lt;=EOMONTH(AF$13,0)),"▲","")</f>
        <v/>
      </c>
      <c r="AG21" s="23">
        <f>IF(AND(ISNUMBER($F21),$F21&gt;=AG$13,$F21&lt;=EOMONTH(AG$13,0)),"▲","")</f>
        <v/>
      </c>
    </row>
    <row r="22" ht="21" customHeight="1">
      <c r="A22" s="4" t="inlineStr">
        <is>
          <t>B．売却の段取り（決済・引渡し予定日から逆算。所要日数の黄色の欄は目安なので書き換えられます）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</row>
    <row r="23" ht="32" customHeight="1">
      <c r="A23" s="16" t="inlineStr">
        <is>
          <t>B-1</t>
        </is>
      </c>
      <c r="B23" s="17" t="inlineStr">
        <is>
          <t>遺産分割協議・共有者の合意（相続人が複数のとき）</t>
        </is>
      </c>
      <c r="C23" s="16" t="inlineStr">
        <is>
          <t>段取り</t>
        </is>
      </c>
      <c r="D23" s="24" t="n">
        <v>60</v>
      </c>
      <c r="E23" s="12">
        <f>IF($F23="","",$F23-N($D23))</f>
        <v/>
      </c>
      <c r="F23" s="19">
        <f>IF($E24="","",$E24)</f>
        <v/>
      </c>
      <c r="G23" s="20">
        <f>IF(ISNUMBER($F23),CHOOSE(WEEKDAY($F23),"日","月","火","水","木","金","土"),"")</f>
        <v/>
      </c>
      <c r="H23" s="21">
        <f>IF(ISNUMBER($E23),IF($E23&lt;$E$12,"開始日が過ぎている",($E23-$E$12)&amp;"日後に開始"),"")</f>
        <v/>
      </c>
      <c r="I23" s="22">
        <f>IF(ISNUMBER($E23),IF($E23&lt;$E$12,"今日より前（短縮・前倒しが必要）",""),"")</f>
        <v/>
      </c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</row>
    <row r="24" ht="24" customHeight="1">
      <c r="A24" s="16" t="inlineStr">
        <is>
          <t>B-2</t>
        </is>
      </c>
      <c r="B24" s="17" t="inlineStr">
        <is>
          <t>相続登記（書類集め・申請・完了）</t>
        </is>
      </c>
      <c r="C24" s="16" t="inlineStr">
        <is>
          <t>段取り</t>
        </is>
      </c>
      <c r="D24" s="24" t="n">
        <v>30</v>
      </c>
      <c r="E24" s="12">
        <f>IF($F24="","",$F24-N($D24))</f>
        <v/>
      </c>
      <c r="F24" s="19">
        <f>IF($E25="","",$E25)</f>
        <v/>
      </c>
      <c r="G24" s="20">
        <f>IF(ISNUMBER($F24),CHOOSE(WEEKDAY($F24),"日","月","火","水","木","金","土"),"")</f>
        <v/>
      </c>
      <c r="H24" s="21">
        <f>IF(ISNUMBER($E24),IF($E24&lt;$E$12,"開始日が過ぎている",($E24-$E$12)&amp;"日後に開始"),"")</f>
        <v/>
      </c>
      <c r="I24" s="22">
        <f>IF(ISNUMBER($E24),IF($E24&lt;$E$12,"今日より前（短縮・前倒しが必要）",""),"")</f>
        <v/>
      </c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</row>
    <row r="25" ht="24" customHeight="1">
      <c r="A25" s="16" t="inlineStr">
        <is>
          <t>B-3</t>
        </is>
      </c>
      <c r="B25" s="17" t="inlineStr">
        <is>
          <t>査定を複数社に頼み、比べる</t>
        </is>
      </c>
      <c r="C25" s="16" t="inlineStr">
        <is>
          <t>段取り</t>
        </is>
      </c>
      <c r="D25" s="24" t="n">
        <v>14</v>
      </c>
      <c r="E25" s="12">
        <f>IF($F25="","",$F25-N($D25))</f>
        <v/>
      </c>
      <c r="F25" s="19">
        <f>IF($E26="","",$E26)</f>
        <v/>
      </c>
      <c r="G25" s="20">
        <f>IF(ISNUMBER($F25),CHOOSE(WEEKDAY($F25),"日","月","火","水","木","金","土"),"")</f>
        <v/>
      </c>
      <c r="H25" s="21">
        <f>IF(ISNUMBER($E25),IF($E25&lt;$E$12,"開始日が過ぎている",($E25-$E$12)&amp;"日後に開始"),"")</f>
        <v/>
      </c>
      <c r="I25" s="22">
        <f>IF(ISNUMBER($E25),IF($E25&lt;$E$12,"今日より前（短縮・前倒しが必要）",""),"")</f>
        <v/>
      </c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</row>
    <row r="26" ht="24" customHeight="1">
      <c r="A26" s="16" t="inlineStr">
        <is>
          <t>B-4</t>
        </is>
      </c>
      <c r="B26" s="17" t="inlineStr">
        <is>
          <t>不動産会社を選び、媒介契約を結ぶ</t>
        </is>
      </c>
      <c r="C26" s="16" t="inlineStr">
        <is>
          <t>段取り</t>
        </is>
      </c>
      <c r="D26" s="24" t="n">
        <v>14</v>
      </c>
      <c r="E26" s="12">
        <f>IF($F26="","",$F26-N($D26))</f>
        <v/>
      </c>
      <c r="F26" s="19">
        <f>IF($E27="","",$E27)</f>
        <v/>
      </c>
      <c r="G26" s="20">
        <f>IF(ISNUMBER($F26),CHOOSE(WEEKDAY($F26),"日","月","火","水","木","金","土"),"")</f>
        <v/>
      </c>
      <c r="H26" s="21">
        <f>IF(ISNUMBER($E26),IF($E26&lt;$E$12,"開始日が過ぎている",($E26-$E$12)&amp;"日後に開始"),"")</f>
        <v/>
      </c>
      <c r="I26" s="22">
        <f>IF(ISNUMBER($E26),IF($E26&lt;$E$12,"今日より前（短縮・前倒しが必要）",""),"")</f>
        <v/>
      </c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</row>
    <row r="27" ht="24" customHeight="1">
      <c r="A27" s="16" t="inlineStr">
        <is>
          <t>B-5</t>
        </is>
      </c>
      <c r="B27" s="17" t="inlineStr">
        <is>
          <t>売り出し・内覧・価格や条件の交渉</t>
        </is>
      </c>
      <c r="C27" s="16" t="inlineStr">
        <is>
          <t>段取り</t>
        </is>
      </c>
      <c r="D27" s="24" t="n">
        <v>90</v>
      </c>
      <c r="E27" s="12">
        <f>IF($F27="","",$F27-N($D27))</f>
        <v/>
      </c>
      <c r="F27" s="19">
        <f>IF($E28="","",$E28)</f>
        <v/>
      </c>
      <c r="G27" s="20">
        <f>IF(ISNUMBER($F27),CHOOSE(WEEKDAY($F27),"日","月","火","水","木","金","土"),"")</f>
        <v/>
      </c>
      <c r="H27" s="21">
        <f>IF(ISNUMBER($E27),IF($E27&lt;$E$12,"開始日が過ぎている",($E27-$E$12)&amp;"日後に開始"),"")</f>
        <v/>
      </c>
      <c r="I27" s="22">
        <f>IF(ISNUMBER($E27),IF($E27&lt;$E$12,"今日より前（短縮・前倒しが必要）",""),"")</f>
        <v/>
      </c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</row>
    <row r="28" ht="24" customHeight="1">
      <c r="A28" s="16" t="inlineStr">
        <is>
          <t>B-6</t>
        </is>
      </c>
      <c r="B28" s="17" t="inlineStr">
        <is>
          <t>売買契約を結ぶ → 決済・引渡しまで</t>
        </is>
      </c>
      <c r="C28" s="16" t="inlineStr">
        <is>
          <t>段取り</t>
        </is>
      </c>
      <c r="D28" s="24" t="n">
        <v>30</v>
      </c>
      <c r="E28" s="12">
        <f>IF($F28="","",$F28-N($D28))</f>
        <v/>
      </c>
      <c r="F28" s="19">
        <f>IF($E$8="","",$E$8)</f>
        <v/>
      </c>
      <c r="G28" s="20">
        <f>IF(ISNUMBER($F28),CHOOSE(WEEKDAY($F28),"日","月","火","水","木","金","土"),"")</f>
        <v/>
      </c>
      <c r="H28" s="21">
        <f>IF(ISNUMBER($E28),IF($E28&lt;$E$12,"開始日が過ぎている",($E28-$E$12)&amp;"日後に開始"),"")</f>
        <v/>
      </c>
      <c r="I28" s="22">
        <f>IF(ISNUMBER($E28),IF($E28&lt;$E$12,"今日より前（短縮・前倒しが必要）",""),"")</f>
        <v/>
      </c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</row>
    <row r="29" ht="24" customHeight="1">
      <c r="A29" s="16" t="inlineStr">
        <is>
          <t>B-7</t>
        </is>
      </c>
      <c r="B29" s="17" t="inlineStr">
        <is>
          <t>決済・引渡し（売却予定日）</t>
        </is>
      </c>
      <c r="C29" s="16" t="inlineStr">
        <is>
          <t>節目</t>
        </is>
      </c>
      <c r="D29" s="18" t="n"/>
      <c r="E29" s="12" t="n"/>
      <c r="F29" s="19">
        <f>IF($E$8="","",$E$8)</f>
        <v/>
      </c>
      <c r="G29" s="20">
        <f>IF(ISNUMBER($F29),CHOOSE(WEEKDAY($F29),"日","月","火","水","木","金","土"),"")</f>
        <v/>
      </c>
      <c r="H29" s="21">
        <f>IF(ISNUMBER($F29),IF($F29&lt;$E$12,"過ぎている",($F29-$E$12)&amp;"日後"),"")</f>
        <v/>
      </c>
      <c r="I29" s="22" t="n"/>
      <c r="J29" s="23">
        <f>IF(AND(ISNUMBER($F29),$F29&gt;=J$13,$F29&lt;=EOMONTH(J$13,0)),"▲","")</f>
        <v/>
      </c>
      <c r="K29" s="23">
        <f>IF(AND(ISNUMBER($F29),$F29&gt;=K$13,$F29&lt;=EOMONTH(K$13,0)),"▲","")</f>
        <v/>
      </c>
      <c r="L29" s="23">
        <f>IF(AND(ISNUMBER($F29),$F29&gt;=L$13,$F29&lt;=EOMONTH(L$13,0)),"▲","")</f>
        <v/>
      </c>
      <c r="M29" s="23">
        <f>IF(AND(ISNUMBER($F29),$F29&gt;=M$13,$F29&lt;=EOMONTH(M$13,0)),"▲","")</f>
        <v/>
      </c>
      <c r="N29" s="23">
        <f>IF(AND(ISNUMBER($F29),$F29&gt;=N$13,$F29&lt;=EOMONTH(N$13,0)),"▲","")</f>
        <v/>
      </c>
      <c r="O29" s="23">
        <f>IF(AND(ISNUMBER($F29),$F29&gt;=O$13,$F29&lt;=EOMONTH(O$13,0)),"▲","")</f>
        <v/>
      </c>
      <c r="P29" s="23">
        <f>IF(AND(ISNUMBER($F29),$F29&gt;=P$13,$F29&lt;=EOMONTH(P$13,0)),"▲","")</f>
        <v/>
      </c>
      <c r="Q29" s="23">
        <f>IF(AND(ISNUMBER($F29),$F29&gt;=Q$13,$F29&lt;=EOMONTH(Q$13,0)),"▲","")</f>
        <v/>
      </c>
      <c r="R29" s="23">
        <f>IF(AND(ISNUMBER($F29),$F29&gt;=R$13,$F29&lt;=EOMONTH(R$13,0)),"▲","")</f>
        <v/>
      </c>
      <c r="S29" s="23">
        <f>IF(AND(ISNUMBER($F29),$F29&gt;=S$13,$F29&lt;=EOMONTH(S$13,0)),"▲","")</f>
        <v/>
      </c>
      <c r="T29" s="23">
        <f>IF(AND(ISNUMBER($F29),$F29&gt;=T$13,$F29&lt;=EOMONTH(T$13,0)),"▲","")</f>
        <v/>
      </c>
      <c r="U29" s="23">
        <f>IF(AND(ISNUMBER($F29),$F29&gt;=U$13,$F29&lt;=EOMONTH(U$13,0)),"▲","")</f>
        <v/>
      </c>
      <c r="V29" s="23">
        <f>IF(AND(ISNUMBER($F29),$F29&gt;=V$13,$F29&lt;=EOMONTH(V$13,0)),"▲","")</f>
        <v/>
      </c>
      <c r="W29" s="23">
        <f>IF(AND(ISNUMBER($F29),$F29&gt;=W$13,$F29&lt;=EOMONTH(W$13,0)),"▲","")</f>
        <v/>
      </c>
      <c r="X29" s="23">
        <f>IF(AND(ISNUMBER($F29),$F29&gt;=X$13,$F29&lt;=EOMONTH(X$13,0)),"▲","")</f>
        <v/>
      </c>
      <c r="Y29" s="23">
        <f>IF(AND(ISNUMBER($F29),$F29&gt;=Y$13,$F29&lt;=EOMONTH(Y$13,0)),"▲","")</f>
        <v/>
      </c>
      <c r="Z29" s="23">
        <f>IF(AND(ISNUMBER($F29),$F29&gt;=Z$13,$F29&lt;=EOMONTH(Z$13,0)),"▲","")</f>
        <v/>
      </c>
      <c r="AA29" s="23">
        <f>IF(AND(ISNUMBER($F29),$F29&gt;=AA$13,$F29&lt;=EOMONTH(AA$13,0)),"▲","")</f>
        <v/>
      </c>
      <c r="AB29" s="23">
        <f>IF(AND(ISNUMBER($F29),$F29&gt;=AB$13,$F29&lt;=EOMONTH(AB$13,0)),"▲","")</f>
        <v/>
      </c>
      <c r="AC29" s="23">
        <f>IF(AND(ISNUMBER($F29),$F29&gt;=AC$13,$F29&lt;=EOMONTH(AC$13,0)),"▲","")</f>
        <v/>
      </c>
      <c r="AD29" s="23">
        <f>IF(AND(ISNUMBER($F29),$F29&gt;=AD$13,$F29&lt;=EOMONTH(AD$13,0)),"▲","")</f>
        <v/>
      </c>
      <c r="AE29" s="23">
        <f>IF(AND(ISNUMBER($F29),$F29&gt;=AE$13,$F29&lt;=EOMONTH(AE$13,0)),"▲","")</f>
        <v/>
      </c>
      <c r="AF29" s="23">
        <f>IF(AND(ISNUMBER($F29),$F29&gt;=AF$13,$F29&lt;=EOMONTH(AF$13,0)),"▲","")</f>
        <v/>
      </c>
      <c r="AG29" s="23">
        <f>IF(AND(ISNUMBER($F29),$F29&gt;=AG$13,$F29&lt;=EOMONTH(AG$13,0)),"▲","")</f>
        <v/>
      </c>
    </row>
    <row r="30" ht="30" customHeight="1">
      <c r="A30" s="16" t="inlineStr">
        <is>
          <t>B-8</t>
        </is>
      </c>
      <c r="B30" s="17" t="inlineStr">
        <is>
          <t>被相続人居住用家屋等確認書の申請〜交付（申告期限から逆算）</t>
        </is>
      </c>
      <c r="C30" s="16" t="inlineStr">
        <is>
          <t>段取り</t>
        </is>
      </c>
      <c r="D30" s="24" t="n">
        <v>21</v>
      </c>
      <c r="E30" s="12">
        <f>IF($F30="","",$F30-N($D30))</f>
        <v/>
      </c>
      <c r="F30" s="19">
        <f>IF($E$8="","",DATE(YEAR($E$8)+1,3,15))</f>
        <v/>
      </c>
      <c r="G30" s="20">
        <f>IF(ISNUMBER($F30),CHOOSE(WEEKDAY($F30),"日","月","火","水","木","金","土"),"")</f>
        <v/>
      </c>
      <c r="H30" s="21">
        <f>IF(ISNUMBER($E30),IF($E30&lt;$E$12,"開始日が過ぎている",($E30-$E$12)&amp;"日後に開始"),"")</f>
        <v/>
      </c>
      <c r="I30" s="22">
        <f>IF(ISNUMBER($E30),IF($E30&lt;$E$12,"今日より前（短縮・前倒しが必要）",""),"")</f>
        <v/>
      </c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</row>
    <row r="32" ht="33" customHeight="1">
      <c r="A32" s="3" t="inlineStr">
        <is>
          <t>凡例：橙＝法令・制度の期限（▲はその日のある月）、藍＝売却の段取りの期間、濃い藍＝決済・引渡し。見出しの黄色は今日の月です。24か月より先の日付は、左の日付の欄で確認してください。</t>
        </is>
      </c>
    </row>
    <row r="33" ht="33" customHeight="1">
      <c r="A33" s="3" t="inlineStr">
        <is>
          <t>このシートは、土曜・日曜・祝日・年末年始の繰り下げを計算していません。国税（相続税の申告・確定申告）は、期限が土曜・日曜・祝日・12月29日〜1月3日に当たると翌日以後の最初の平日になります（国税通則法10条2項）。正確な日は期限カレンダー（https://akiya-jikka.com/tools/kigen-calendar/）で確かめてください。</t>
        </is>
      </c>
    </row>
    <row r="34" ht="33" customHeight="1">
      <c r="A34" s="3" t="inlineStr">
        <is>
          <t>相続放棄と相続登記は、休日に当たっても延ばさずに表示します（翌日になるかは確認できていないため）。取得費加算は、期限カレンダーでは繰り下げ後の申告期限から数えるため、このシートと1日以上ずれることがあります。</t>
        </is>
      </c>
    </row>
    <row r="35" ht="33" customHeight="1">
      <c r="A35" s="3" t="inlineStr">
        <is>
          <t>段取りの所要日数（B-1〜B-6・B-8）は、公的な標準がない目安（見本）です。売り出しの期間は、専任・専属専任の媒介契約の有効期間の法定上限（3か月）に合わせた見本です。</t>
        </is>
      </c>
    </row>
    <row r="36" ht="33" customHeight="1">
      <c r="A36" s="3" t="inlineStr">
        <is>
          <t>3,000万円控除は、期限のほかに、建築年・売り方・金額などの要件があります。取得費加算とは併用できません。税額や適用の判断は、税理士・税務署にご確認ください。</t>
        </is>
      </c>
    </row>
    <row r="37" ht="19.5" customHeight="1">
      <c r="A37" s="3" t="inlineStr">
        <is>
          <t>契約の日と引渡しの日が年をまたぐときは、確定申告の年が変わる場合があります。このシートは、売却予定日（決済・引渡し日）の翌年を申告の年にしています。</t>
        </is>
      </c>
    </row>
  </sheetData>
  <mergeCells count="33">
    <mergeCell ref="B11:D11"/>
    <mergeCell ref="A1:AG1"/>
    <mergeCell ref="G8:AG8"/>
    <mergeCell ref="E12:F12"/>
    <mergeCell ref="G7:AG7"/>
    <mergeCell ref="B8:D8"/>
    <mergeCell ref="G10:AG10"/>
    <mergeCell ref="G6:AG6"/>
    <mergeCell ref="E8:F8"/>
    <mergeCell ref="A37:AG37"/>
    <mergeCell ref="B10:D10"/>
    <mergeCell ref="A3:AG3"/>
    <mergeCell ref="E10:F10"/>
    <mergeCell ref="A2:AG2"/>
    <mergeCell ref="B9:D9"/>
    <mergeCell ref="A33:AG33"/>
    <mergeCell ref="E9:F9"/>
    <mergeCell ref="A5:AG5"/>
    <mergeCell ref="B6:D6"/>
    <mergeCell ref="A32:AG32"/>
    <mergeCell ref="A14:AG14"/>
    <mergeCell ref="E6:F6"/>
    <mergeCell ref="A22:AG22"/>
    <mergeCell ref="A35:AG35"/>
    <mergeCell ref="E11:F11"/>
    <mergeCell ref="B7:D7"/>
    <mergeCell ref="G9:AG9"/>
    <mergeCell ref="G12:AG12"/>
    <mergeCell ref="E7:F7"/>
    <mergeCell ref="A34:AG34"/>
    <mergeCell ref="G11:AG11"/>
    <mergeCell ref="B12:D12"/>
    <mergeCell ref="A36:AG36"/>
  </mergeCells>
  <conditionalFormatting sqref="J15:AG19">
    <cfRule type="expression" priority="1" dxfId="0">
      <formula>AND(ISNUMBER($F15),IF($E15="",$F15,$E15)&lt;=EOMONTH(J$13,0),$F15&gt;=J$13)</formula>
    </cfRule>
  </conditionalFormatting>
  <conditionalFormatting sqref="J20:AG20">
    <cfRule type="expression" priority="2" dxfId="0">
      <formula>AND(ISNUMBER($F20),IF($E20="",$F20,$E20)&lt;=EOMONTH(J$13,0),$F20&gt;=J$13)</formula>
    </cfRule>
  </conditionalFormatting>
  <conditionalFormatting sqref="J21:AG21">
    <cfRule type="expression" priority="3" dxfId="0">
      <formula>AND(ISNUMBER($F21),IF($E21="",$F21,$E21)&lt;=EOMONTH(J$13,0),$F21&gt;=J$13)</formula>
    </cfRule>
  </conditionalFormatting>
  <conditionalFormatting sqref="J23:AG28">
    <cfRule type="expression" priority="4" dxfId="1">
      <formula>AND(ISNUMBER($F23),IF($E23="",$F23,$E23)&lt;=EOMONTH(J$13,0),$F23&gt;=J$13)</formula>
    </cfRule>
  </conditionalFormatting>
  <conditionalFormatting sqref="J29:AG29">
    <cfRule type="expression" priority="5" dxfId="2">
      <formula>AND(ISNUMBER($F29),IF($E29="",$F29,$E29)&lt;=EOMONTH(J$13,0),$F29&gt;=J$13)</formula>
    </cfRule>
  </conditionalFormatting>
  <conditionalFormatting sqref="J30:AG30">
    <cfRule type="expression" priority="6" dxfId="1">
      <formula>AND(ISNUMBER($F30),IF($E30="",$F30,$E30)&lt;=EOMONTH(J$13,0),$F30&gt;=J$13)</formula>
    </cfRule>
  </conditionalFormatting>
  <conditionalFormatting sqref="J13:AG13">
    <cfRule type="expression" priority="7" dxfId="3">
      <formula>AND($E$12&gt;=J$13,$E$12&lt;=EOMONTH(J$13,0))</formula>
    </cfRule>
  </conditionalFormatting>
  <conditionalFormatting sqref="I23:I30">
    <cfRule type="expression" priority="8" dxfId="4">
      <formula>LEFT(I23,4)="今日より"</formula>
    </cfRule>
  </conditionalFormatting>
  <conditionalFormatting sqref="I18:I19">
    <cfRule type="expression" priority="9" dxfId="4">
      <formula>ISNUMBER(SEARCH("過ぎる",I18))</formula>
    </cfRule>
  </conditionalFormatting>
  <conditionalFormatting sqref="H15:H21">
    <cfRule type="expression" priority="10" dxfId="4">
      <formula>H15="過ぎている"</formula>
    </cfRule>
  </conditionalFormatting>
  <dataValidations count="3">
    <dataValidation sqref="E6 E7 E8 E10 E11" showDropDown="0" showInputMessage="0" showErrorMessage="0" allowBlank="1" errorTitle="入力できない値です" error="日付（例 2026/8/20）で入力してください" type="date" operator="greaterThan">
      <formula1>36526</formula1>
    </dataValidation>
    <dataValidation sqref="E9" showDropDown="0" showInputMessage="0" showErrorMessage="0" allowBlank="1" errorTitle="入力できない値です" error="リストから選んでください。" type="list">
      <formula1>"はい,いいえ,わからない"</formula1>
    </dataValidation>
    <dataValidation sqref="D23 D24 D25 D26 D27 D28 D30" showDropDown="0" showInputMessage="0" showErrorMessage="0" allowBlank="1" errorTitle="入力できない値です" error="0〜1000の整数（日数）で入力してください" type="whole" operator="between">
      <formula1>0</formula1>
      <formula2>1000</formula2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https://akiya-jikka.com/sell/baikyaku-schedule/&amp;R&amp;8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34" customWidth="1" min="3" max="3"/>
    <col width="44" customWidth="1" min="4" max="4"/>
    <col width="34" customWidth="1" min="5" max="5"/>
  </cols>
  <sheetData>
    <row r="1" ht="24" customHeight="1">
      <c r="A1" s="25" t="inlineStr">
        <is>
          <t>各行の意味・根拠・注意</t>
        </is>
      </c>
    </row>
    <row r="2">
      <c r="A2" s="2" t="inlineStr">
        <is>
          <t>出典：実家の手引き（https://akiya-jikka.com/sell/baikyaku-schedule/）　作成日2026-10-25</t>
        </is>
      </c>
    </row>
    <row r="4">
      <c r="A4" s="26" t="inlineStr">
        <is>
          <t>行</t>
        </is>
      </c>
      <c r="B4" s="26" t="inlineStr">
        <is>
          <t>何をするか・何の期限か</t>
        </is>
      </c>
      <c r="C4" s="26" t="inlineStr">
        <is>
          <t>根拠</t>
        </is>
      </c>
      <c r="D4" s="26" t="inlineStr">
        <is>
          <t>注意</t>
        </is>
      </c>
      <c r="E4" s="26" t="inlineStr">
        <is>
          <t>詳しい記事</t>
        </is>
      </c>
    </row>
    <row r="5" ht="60" customHeight="1">
      <c r="A5" s="5" t="inlineStr">
        <is>
          <t>A-1 相続放棄</t>
        </is>
      </c>
      <c r="B5" s="11" t="inlineStr">
        <is>
          <t>家庭裁判所に、相続放棄の申述をする最終日。知った日（自己のために相続の開始があったことを知った時）から3か月。</t>
        </is>
      </c>
      <c r="C5" s="11" t="inlineStr">
        <is>
          <t>民法915条1項。起算日の翌日から数え、3か月後の応当日（なければ月末）が最終日（民法140条・143条）</t>
        </is>
      </c>
      <c r="D5" s="11" t="inlineStr">
        <is>
          <t>期間は、家庭裁判所に申し立てて伸ばせる場合があります。休日に当たる場合の扱いは確認できていないため、延ばしません。</t>
        </is>
      </c>
      <c r="E5" s="11" t="inlineStr">
        <is>
          <t>https://akiya-jikka.com/guide/souzoku-chokugo/akiya-saisho/</t>
        </is>
      </c>
    </row>
    <row r="6" ht="60" customHeight="1">
      <c r="A6" s="5" t="inlineStr">
        <is>
          <t>A-2 相続税の申告・納付</t>
        </is>
      </c>
      <c r="B6" s="11" t="inlineStr">
        <is>
          <t>相続の開始があったことを知った日の翌日から10か月後の応当日。</t>
        </is>
      </c>
      <c r="C6" s="11" t="inlineStr">
        <is>
          <t>相続税法27条、国税庁 No.4205</t>
        </is>
      </c>
      <c r="D6" s="11" t="inlineStr">
        <is>
          <t>このシートは繰り下げを計算しません。土日祝・12月29日〜1月3日に当たるときは翌日以後の最初の平日（国税通則法10条2項）。</t>
        </is>
      </c>
      <c r="E6" s="11" t="inlineStr">
        <is>
          <t>https://akiya-jikka.com/tools/kigen-calendar/</t>
        </is>
      </c>
    </row>
    <row r="7" ht="60" customHeight="1">
      <c r="A7" s="5" t="inlineStr">
        <is>
          <t>A-3 相続登記</t>
        </is>
      </c>
      <c r="B7" s="11" t="inlineStr">
        <is>
          <t>相続で不動産を取得したと知った日から3年以内。2024年4月1日より前に知った未登記の不動産は、2027年3月31日まで。</t>
        </is>
      </c>
      <c r="C7" s="11" t="inlineStr">
        <is>
          <t>不動産登記法76条の2、法務省</t>
        </is>
      </c>
      <c r="D7" s="11" t="inlineStr">
        <is>
          <t>遺産分割で法定相続分を超えて取得した場合の期限（遺産分割の日から3年）は計算しません。正当な理由なく怠ると10万円以下の過料。</t>
        </is>
      </c>
      <c r="E7" s="11" t="inlineStr">
        <is>
          <t>https://akiya-jikka.com/sell/touki-mae/</t>
        </is>
      </c>
    </row>
    <row r="8" ht="46.5" customHeight="1">
      <c r="A8" s="5" t="inlineStr">
        <is>
          <t>A-4 3,000万円控除</t>
        </is>
      </c>
      <c r="B8" s="11" t="inlineStr">
        <is>
          <t>売る期限。相続開始から3年を経過する日の属する年の12月31日と、制度の適用期間の終わり（2027年12月31日）の早い日。</t>
        </is>
      </c>
      <c r="C8" s="11" t="inlineStr">
        <is>
          <t>租税特別措置法35条3項、国税庁 No.3306</t>
        </is>
      </c>
      <c r="D8" s="11" t="inlineStr">
        <is>
          <t>延長は決まっていません（国土交通省は令和9年度税制改正で4年延長を要望）。期限のほかの要件は別に確かめます。</t>
        </is>
      </c>
      <c r="E8" s="11" t="inlineStr">
        <is>
          <t>https://akiya-jikka.com/tools/akiya-3000man/</t>
        </is>
      </c>
    </row>
    <row r="9" ht="46.5" customHeight="1">
      <c r="A9" s="5" t="inlineStr">
        <is>
          <t>A-5 取得費加算</t>
        </is>
      </c>
      <c r="B9" s="11" t="inlineStr">
        <is>
          <t>相続税の申告期限の翌日から3年以内に売った場合の特例の期限。相続税がかかる場合だけ使える。</t>
        </is>
      </c>
      <c r="C9" s="11" t="inlineStr">
        <is>
          <t>租税特別措置法39条、国税庁 No.3267</t>
        </is>
      </c>
      <c r="D9" s="11" t="inlineStr">
        <is>
          <t>3,000万円控除とは併用できません。どちらが有利かは税額で比べます。</t>
        </is>
      </c>
      <c r="E9" s="11" t="inlineStr">
        <is>
          <t>https://akiya-jikka.com/tax/</t>
        </is>
      </c>
    </row>
    <row r="10" ht="46.5" customHeight="1">
      <c r="A10" s="5" t="inlineStr">
        <is>
          <t>A-6 売却翌年の確定申告</t>
        </is>
      </c>
      <c r="B10" s="11" t="inlineStr">
        <is>
          <t>売った年の翌年2月16日〜3月15日。3,000万円控除は、税額が0円でも申告が必要です。</t>
        </is>
      </c>
      <c r="C10" s="11" t="inlineStr">
        <is>
          <t>国税庁 No.2020、租税特別措置法35条12項</t>
        </is>
      </c>
      <c r="D10" s="11" t="inlineStr">
        <is>
          <t>3月15日が土日祝に当たるときは翌日（国税通則法10条2項）。このシートは繰り下げません。</t>
        </is>
      </c>
      <c r="E10" s="11" t="inlineStr">
        <is>
          <t>https://akiya-jikka.com/after/kakutei-shinkoku/</t>
        </is>
      </c>
    </row>
    <row r="11" ht="46.5" customHeight="1">
      <c r="A11" s="5" t="inlineStr">
        <is>
          <t>A-7 空き家特例の工事</t>
        </is>
      </c>
      <c r="B11" s="11" t="inlineStr">
        <is>
          <t>売ったあとに買主が耐震改修または解体をする場合の工事の期限（譲渡の翌年2月15日）。</t>
        </is>
      </c>
      <c r="C11" s="11" t="inlineStr">
        <is>
          <t>国税庁 No.3306</t>
        </is>
      </c>
      <c r="D11" s="11" t="inlineStr">
        <is>
          <t>家を売る前に工事を済ませていれば関係しません。</t>
        </is>
      </c>
      <c r="E11" s="11" t="inlineStr">
        <is>
          <t>https://akiya-jikka.com/tax/</t>
        </is>
      </c>
    </row>
    <row r="12" ht="46.5" customHeight="1">
      <c r="A12" s="5" t="inlineStr">
        <is>
          <t>B-1 遺産分割協議・共有者の合意</t>
        </is>
      </c>
      <c r="B12" s="11" t="inlineStr">
        <is>
          <t>売るかどうかと、誰が売主になるかを相続人全員で決める。共有物全体の売却は共有者全員の同意が原則。</t>
        </is>
      </c>
      <c r="C12" s="11" t="inlineStr">
        <is>
          <t>民法251条</t>
        </is>
      </c>
      <c r="D12" s="11" t="inlineStr">
        <is>
          <t>所要日数に公的な標準はありません。目安60日は見本です。</t>
        </is>
      </c>
      <c r="E12" s="11" t="inlineStr">
        <is>
          <t>https://akiya-jikka.com/kaitori/kyoyu-mochibun/</t>
        </is>
      </c>
    </row>
    <row r="13" ht="46.5" customHeight="1">
      <c r="A13" s="5" t="inlineStr">
        <is>
          <t>B-2 相続登記</t>
        </is>
      </c>
      <c r="B13" s="11" t="inlineStr">
        <is>
          <t>売るには、名義を相続人にする相続登記が事実上必要。相続人申告登記だけでは売れません。</t>
        </is>
      </c>
      <c r="C13" s="11" t="inlineStr">
        <is>
          <t>不動産登記法60条・76条の2・76条の3、法務省</t>
        </is>
      </c>
      <c r="D13" s="11" t="inlineStr">
        <is>
          <t>所要日数に公的な標準はありません。目安30日は見本です。登記と査定を並行する進め方もあります。</t>
        </is>
      </c>
      <c r="E13" s="11" t="inlineStr">
        <is>
          <t>https://akiya-jikka.com/sell/touki-mae/</t>
        </is>
      </c>
    </row>
    <row r="14" ht="46.5" customHeight="1">
      <c r="A14" s="5" t="inlineStr">
        <is>
          <t>B-3 査定</t>
        </is>
      </c>
      <c r="B14" s="11" t="inlineStr">
        <is>
          <t>複数社に査定を頼み、額と根拠を比べる。査定の依頼は売却の依頼ではありません。</t>
        </is>
      </c>
      <c r="C14" s="11" t="inlineStr">
        <is>
          <t>宅地建物取引業法34条の2第2項（価額の意見の根拠を明らかにする）</t>
        </is>
      </c>
      <c r="D14" s="11" t="inlineStr">
        <is>
          <t>所要日数は目安（見本）です。比較表を使うと並べやすくなります。</t>
        </is>
      </c>
      <c r="E14" s="11" t="inlineStr">
        <is>
          <t>https://akiya-jikka.com/sell/satei-hikakuhyo/</t>
        </is>
      </c>
    </row>
    <row r="15" ht="46.5" customHeight="1">
      <c r="A15" s="5" t="inlineStr">
        <is>
          <t>B-4 媒介契約</t>
        </is>
      </c>
      <c r="B15" s="11" t="inlineStr">
        <is>
          <t>不動産会社に買主探しを頼む契約。一般・専任・専属専任の3種類。</t>
        </is>
      </c>
      <c r="C15" s="11" t="inlineStr">
        <is>
          <t>宅地建物取引業法34条の2</t>
        </is>
      </c>
      <c r="D15" s="11" t="inlineStr">
        <is>
          <t>専任・専属専任の有効期間は3か月が法定の上限です。所要日数は目安（見本）です。</t>
        </is>
      </c>
      <c r="E15" s="11" t="inlineStr">
        <is>
          <t>https://akiya-jikka.com/sell/fudosan-gaisha/</t>
        </is>
      </c>
    </row>
    <row r="16" ht="46.5" customHeight="1">
      <c r="A16" s="5" t="inlineStr">
        <is>
          <t>B-5 売り出し・内覧・交渉</t>
        </is>
      </c>
      <c r="B16" s="11" t="inlineStr">
        <is>
          <t>買主を探し、内覧や価格・条件の交渉をする期間。</t>
        </is>
      </c>
      <c r="C16" s="11" t="inlineStr">
        <is>
          <t>宅地建物取引業法34条の2（専任は2週間に1回以上、専属専任は1週間に1回以上の報告）</t>
        </is>
      </c>
      <c r="D16" s="11" t="inlineStr">
        <is>
          <t>売れるまでの期間は物件で大きく違います。90日は見本です。売れないときの道は別記事にあります。</t>
        </is>
      </c>
      <c r="E16" s="11" t="inlineStr">
        <is>
          <t>https://akiya-jikka.com/sell/urenai/</t>
        </is>
      </c>
    </row>
    <row r="17" ht="46.5" customHeight="1">
      <c r="A17" s="5" t="inlineStr">
        <is>
          <t>B-6 売買契約〜決済</t>
        </is>
      </c>
      <c r="B17" s="11" t="inlineStr">
        <is>
          <t>売買契約を結んでから、決済・引渡しまでの期間。決済の日は契約書で決めます。</t>
        </is>
      </c>
      <c r="C17" s="11" t="inlineStr">
        <is>
          <t>契約の定めによる</t>
        </is>
      </c>
      <c r="D17" s="11" t="inlineStr">
        <is>
          <t>所要日数は契約で決まります。30日は見本です。契約不適合責任の取り決めを契約前に確かめます。</t>
        </is>
      </c>
      <c r="E17" s="11" t="inlineStr">
        <is>
          <t>https://akiya-jikka.com/sell/hikiwatashi-checklist/</t>
        </is>
      </c>
    </row>
    <row r="18" ht="46.5" customHeight="1">
      <c r="A18" s="5" t="inlineStr">
        <is>
          <t>B-7 決済・引渡し</t>
        </is>
      </c>
      <c r="B18" s="11" t="inlineStr">
        <is>
          <t>残代金の受け取り、鍵と書類の引渡し、登記の申請。売却予定日として入力した日です。</t>
        </is>
      </c>
      <c r="C18" s="11" t="inlineStr">
        <is>
          <t>契約の定めによる</t>
        </is>
      </c>
      <c r="D18" s="11" t="inlineStr">
        <is>
          <t>必要書類は決済の前にそろえます。</t>
        </is>
      </c>
      <c r="E18" s="11" t="inlineStr">
        <is>
          <t>https://akiya-jikka.com/sell/hitsuyo-shorui/</t>
        </is>
      </c>
    </row>
    <row r="19" ht="60" customHeight="1">
      <c r="A19" s="5" t="inlineStr">
        <is>
          <t>B-8 確認書の申請〜交付</t>
        </is>
      </c>
      <c r="B19" s="11" t="inlineStr">
        <is>
          <t>3,000万円控除の申告に必要な、被相続人居住用家屋等確認書を市区町村から受け取る期間。申告期限（3月15日）から日数を引いた日が申請の目安。</t>
        </is>
      </c>
      <c r="C19" s="11" t="inlineStr">
        <is>
          <t>国税庁 No.3306</t>
        </is>
      </c>
      <c r="D19" s="11" t="inlineStr">
        <is>
          <t>交付までの日数は自治体で違います（確認した6市区で約1〜3週間）。21日は、その幅の長いほうに合わせた見本です。</t>
        </is>
      </c>
      <c r="E19" s="11" t="inlineStr">
        <is>
          <t>https://akiya-jikka.com/after/kakuninsho/</t>
        </is>
      </c>
    </row>
  </sheetData>
  <mergeCells count="2">
    <mergeCell ref="A2:E2"/>
    <mergeCell ref="A1:E1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https://akiya-jikka.com/sell/baikyaku-schedule/&amp;R&amp;8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実家の手引き</dc:creator>
  <dc:title xmlns:dc="http://purl.org/dc/elements/1.1/">相続した家の売却スケジュール表</dc:title>
  <dcterms:created xmlns:dcterms="http://purl.org/dc/terms/" xmlns:xsi="http://www.w3.org/2001/XMLSchema-instance" xsi:type="dcterms:W3CDTF">2026-10-25T05:15:36Z</dcterms:created>
  <dcterms:modified xmlns:dcterms="http://purl.org/dc/terms/" xmlns:xsi="http://www.w3.org/2001/XMLSchema-instance" xsi:type="dcterms:W3CDTF">2026-10-25T05:15:36Z</dcterms:modified>
</cp:coreProperties>
</file>